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1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1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ST 2017\"/>
    </mc:Choice>
  </mc:AlternateContent>
  <bookViews>
    <workbookView xWindow="10200" yWindow="-15" windowWidth="10245" windowHeight="8850" activeTab="10" xr2:uid="{00000000-000D-0000-FFFF-FFFF00000000}"/>
  </bookViews>
  <sheets>
    <sheet name="Min" sheetId="45" r:id="rId1"/>
    <sheet name="Cad" sheetId="46" r:id="rId2"/>
    <sheet name="Nat" sheetId="49" r:id="rId3"/>
    <sheet name="Max" sheetId="51" r:id="rId4"/>
    <sheet name="Open" sheetId="52" r:id="rId5"/>
    <sheet name="DD2" sheetId="50" r:id="rId6"/>
    <sheet name="X30J" sheetId="44" r:id="rId7"/>
    <sheet name="X30S" sheetId="47" r:id="rId8"/>
    <sheet name="X30M" sheetId="55" r:id="rId9"/>
    <sheet name="KZ2" sheetId="53" r:id="rId10"/>
    <sheet name="KZ2 M" sheetId="54" r:id="rId11"/>
    <sheet name="Vide" sheetId="56" r:id="rId12"/>
    <sheet name="Paramétrage" sheetId="13" r:id="rId13"/>
    <sheet name="Module1" sheetId="14" state="veryHidden" r:id="rId14"/>
    <sheet name="Module2" sheetId="15" state="veryHidden" r:id="rId15"/>
  </sheets>
  <definedNames>
    <definedName name="_xlnm._FilterDatabase" localSheetId="1" hidden="1">Cad!$D$3:$E$17</definedName>
    <definedName name="_xlnm._FilterDatabase" localSheetId="5" hidden="1">'DD2'!$D$3:$E$17</definedName>
    <definedName name="_xlnm._FilterDatabase" localSheetId="9" hidden="1">'KZ2'!$D$3:$E$27</definedName>
    <definedName name="_xlnm._FilterDatabase" localSheetId="10" hidden="1">'KZ2 M'!$D$3:$E$17</definedName>
    <definedName name="_xlnm._FilterDatabase" localSheetId="3" hidden="1">Max!$D$3:$E$17</definedName>
    <definedName name="_xlnm._FilterDatabase" localSheetId="0" hidden="1">Min!$D$3:$E$17</definedName>
    <definedName name="_xlnm._FilterDatabase" localSheetId="2" hidden="1">Nat!$D$3:$E$17</definedName>
    <definedName name="_xlnm._FilterDatabase" localSheetId="4" hidden="1">Open!$D$3:$E$17</definedName>
    <definedName name="_xlnm._FilterDatabase" localSheetId="12" hidden="1">Paramétrage!#REF!</definedName>
    <definedName name="_xlnm._FilterDatabase" localSheetId="11" hidden="1">Vide!$D$3:$E$17</definedName>
    <definedName name="_xlnm._FilterDatabase" localSheetId="6" hidden="1">X30J!$D$3:$E$17</definedName>
    <definedName name="_xlnm._FilterDatabase" localSheetId="8" hidden="1">X30M!$D$3:$E$17</definedName>
    <definedName name="_xlnm._FilterDatabase" localSheetId="7" hidden="1">X30S!$D$3:$E$17</definedName>
    <definedName name="classé">Paramétrage!$D$1</definedName>
    <definedName name="début" localSheetId="1">Cad!$B$6</definedName>
    <definedName name="début" localSheetId="5">'DD2'!$B$6</definedName>
    <definedName name="début" localSheetId="9">'KZ2'!$B$6</definedName>
    <definedName name="début" localSheetId="10">'KZ2 M'!$B$6</definedName>
    <definedName name="début" localSheetId="3">Max!$B$6</definedName>
    <definedName name="début" localSheetId="0">Min!$B$6</definedName>
    <definedName name="début" localSheetId="2">Nat!$B$6</definedName>
    <definedName name="début" localSheetId="4">Open!$B$6</definedName>
    <definedName name="début" localSheetId="12">Paramétrage!#REF!</definedName>
    <definedName name="début" localSheetId="11">Vide!$B$6</definedName>
    <definedName name="début" localSheetId="6">X30J!$B$6</definedName>
    <definedName name="début" localSheetId="8">X30M!$B$6</definedName>
    <definedName name="début" localSheetId="7">X30S!$B$6</definedName>
    <definedName name="début">#REF!</definedName>
    <definedName name="fin" localSheetId="1">Cad!$AL$37</definedName>
    <definedName name="fin" localSheetId="5">'DD2'!$AL$37</definedName>
    <definedName name="fin" localSheetId="9">'KZ2'!$AL$37</definedName>
    <definedName name="fin" localSheetId="10">'KZ2 M'!$AL$37</definedName>
    <definedName name="fin" localSheetId="3">Max!$AL$37</definedName>
    <definedName name="fin" localSheetId="0">Min!$AL$37</definedName>
    <definedName name="fin" localSheetId="2">Nat!$AL$47</definedName>
    <definedName name="fin" localSheetId="4">Open!$AL$37</definedName>
    <definedName name="fin" localSheetId="12">Paramétrage!#REF!</definedName>
    <definedName name="fin" localSheetId="11">Vide!$AL$37</definedName>
    <definedName name="fin" localSheetId="6">X30J!$AL$38</definedName>
    <definedName name="fin" localSheetId="8">X30M!$AL$37</definedName>
    <definedName name="fin" localSheetId="7">X30S!$AL$37</definedName>
    <definedName name="fin">#REF!</definedName>
    <definedName name="_xlnm.Print_Titles" localSheetId="1">Cad!$1:$5</definedName>
    <definedName name="_xlnm.Print_Titles" localSheetId="5">'DD2'!$1:$5</definedName>
    <definedName name="_xlnm.Print_Titles" localSheetId="9">'KZ2'!$1:$5</definedName>
    <definedName name="_xlnm.Print_Titles" localSheetId="10">'KZ2 M'!$1:$5</definedName>
    <definedName name="_xlnm.Print_Titles" localSheetId="3">Max!$1:$5</definedName>
    <definedName name="_xlnm.Print_Titles" localSheetId="0">Min!$1:$5</definedName>
    <definedName name="_xlnm.Print_Titles" localSheetId="2">Nat!$1:$5</definedName>
    <definedName name="_xlnm.Print_Titles" localSheetId="4">Open!$1:$5</definedName>
    <definedName name="_xlnm.Print_Titles" localSheetId="11">Vide!$1:$5</definedName>
    <definedName name="_xlnm.Print_Titles" localSheetId="6">X30J!$1:$5</definedName>
    <definedName name="_xlnm.Print_Titles" localSheetId="8">X30M!$1:$5</definedName>
    <definedName name="_xlnm.Print_Titles" localSheetId="7">X30S!$1:$5</definedName>
    <definedName name="Liste">#REF!</definedName>
    <definedName name="Nbcourse">Paramétrage!$D$2</definedName>
    <definedName name="_xlnm.Print_Area" localSheetId="1">Cad!$A$1:$AK$37</definedName>
    <definedName name="_xlnm.Print_Area" localSheetId="5">'DD2'!$A$1:$AK$37</definedName>
    <definedName name="_xlnm.Print_Area" localSheetId="9">'KZ2'!$A$1:$AK$37</definedName>
    <definedName name="_xlnm.Print_Area" localSheetId="10">'KZ2 M'!$A$1:$AK$37</definedName>
    <definedName name="_xlnm.Print_Area" localSheetId="3">Max!$A$1:$AK$37</definedName>
    <definedName name="_xlnm.Print_Area" localSheetId="0">Min!$A$1:$AK$37</definedName>
    <definedName name="_xlnm.Print_Area" localSheetId="2">Nat!$A$1:$AK$47</definedName>
    <definedName name="_xlnm.Print_Area" localSheetId="4">Open!$A$1:$AK$37</definedName>
    <definedName name="_xlnm.Print_Area" localSheetId="12">Paramétrage!$A$1:$D$2</definedName>
    <definedName name="_xlnm.Print_Area" localSheetId="11">Vide!$A$1:$AK$37</definedName>
    <definedName name="_xlnm.Print_Area" localSheetId="6">X30J!$A$1:$AK$38</definedName>
    <definedName name="_xlnm.Print_Area" localSheetId="8">X30M!$A$1:$AK$37</definedName>
    <definedName name="_xlnm.Print_Area" localSheetId="7">X30S!$A$1:$AK$37</definedName>
  </definedNames>
  <calcPr calcId="171027"/>
</workbook>
</file>

<file path=xl/calcChain.xml><?xml version="1.0" encoding="utf-8"?>
<calcChain xmlns="http://schemas.openxmlformats.org/spreadsheetml/2006/main">
  <c r="M46" i="49" l="1"/>
  <c r="AM44" i="49"/>
  <c r="BA44" i="49" s="1"/>
  <c r="AL34" i="49"/>
  <c r="K24" i="49"/>
  <c r="AM12" i="49"/>
  <c r="AM18" i="49"/>
  <c r="AR18" i="49" s="1"/>
  <c r="AM13" i="49"/>
  <c r="AM33" i="49"/>
  <c r="AX33" i="49" s="1"/>
  <c r="AM10" i="49"/>
  <c r="H24" i="49"/>
  <c r="AM43" i="49"/>
  <c r="AL17" i="49"/>
  <c r="K29" i="49"/>
  <c r="AM15" i="49"/>
  <c r="AT15" i="49" s="1"/>
  <c r="AM14" i="49"/>
  <c r="AM42" i="49"/>
  <c r="AS42" i="49" s="1"/>
  <c r="H29" i="49"/>
  <c r="AL16" i="49"/>
  <c r="K38" i="49"/>
  <c r="AM26" i="49"/>
  <c r="AY26" i="49" s="1"/>
  <c r="AM24" i="49"/>
  <c r="AM17" i="49"/>
  <c r="AW17" i="49" s="1"/>
  <c r="H38" i="49"/>
  <c r="AM41" i="49"/>
  <c r="AZ41" i="49" s="1"/>
  <c r="AL28" i="49"/>
  <c r="K26" i="49"/>
  <c r="AM16" i="49"/>
  <c r="AM9" i="49"/>
  <c r="AS12" i="49" s="1"/>
  <c r="AM38" i="49"/>
  <c r="AO38" i="49" s="1"/>
  <c r="AM34" i="49"/>
  <c r="AP34" i="49" s="1"/>
  <c r="H26" i="49"/>
  <c r="AM40" i="49"/>
  <c r="BA40" i="49" s="1"/>
  <c r="AL24" i="49"/>
  <c r="K12" i="49"/>
  <c r="AM30" i="49"/>
  <c r="AM20" i="49"/>
  <c r="AM21" i="49"/>
  <c r="H12" i="49"/>
  <c r="AM39" i="49"/>
  <c r="AO39" i="49" s="1"/>
  <c r="AL14" i="49"/>
  <c r="K10" i="49"/>
  <c r="AM23" i="49"/>
  <c r="AU23" i="49" s="1"/>
  <c r="AM28" i="49"/>
  <c r="H10" i="49"/>
  <c r="AL6" i="49"/>
  <c r="K34" i="49"/>
  <c r="AM8" i="49"/>
  <c r="AM37" i="49"/>
  <c r="AS37" i="49" s="1"/>
  <c r="H34" i="49"/>
  <c r="AL36" i="49"/>
  <c r="K42" i="49"/>
  <c r="AM22" i="49"/>
  <c r="AU22" i="49" s="1"/>
  <c r="AM31" i="49"/>
  <c r="H42" i="49"/>
  <c r="AL13" i="49"/>
  <c r="K11" i="49"/>
  <c r="AM7" i="49"/>
  <c r="AX13" i="49" s="1"/>
  <c r="AM11" i="49"/>
  <c r="AP11" i="49" s="1"/>
  <c r="AM25" i="49"/>
  <c r="H11" i="49"/>
  <c r="AL15" i="49"/>
  <c r="K30" i="49"/>
  <c r="AM19" i="49"/>
  <c r="H30" i="49"/>
  <c r="AM10" i="54"/>
  <c r="K22" i="54"/>
  <c r="AM6" i="54"/>
  <c r="AM11" i="54"/>
  <c r="K12" i="54"/>
  <c r="AM7" i="54"/>
  <c r="AP7" i="54" s="1"/>
  <c r="AM12" i="54"/>
  <c r="AU10" i="54" s="1"/>
  <c r="K6" i="54"/>
  <c r="AM13" i="54"/>
  <c r="AP11" i="54"/>
  <c r="K14" i="54"/>
  <c r="AM17" i="54"/>
  <c r="AM14" i="54"/>
  <c r="AN12" i="54"/>
  <c r="K13" i="54"/>
  <c r="AM8" i="53"/>
  <c r="AX8" i="53" s="1"/>
  <c r="K12" i="53"/>
  <c r="AM9" i="53"/>
  <c r="AT9" i="53" s="1"/>
  <c r="AM12" i="53"/>
  <c r="K17" i="53"/>
  <c r="AM18" i="53"/>
  <c r="AM11" i="53"/>
  <c r="AM6" i="53"/>
  <c r="AY6" i="53" s="1"/>
  <c r="AM13" i="53"/>
  <c r="AU13" i="53" s="1"/>
  <c r="K16" i="53"/>
  <c r="K13" i="53"/>
  <c r="AM15" i="53"/>
  <c r="AM7" i="53"/>
  <c r="AO12" i="53" s="1"/>
  <c r="K6" i="53"/>
  <c r="AM8" i="52"/>
  <c r="AQ8" i="52" s="1"/>
  <c r="K8" i="52"/>
  <c r="AM11" i="52"/>
  <c r="AP11" i="52" s="1"/>
  <c r="AM9" i="52"/>
  <c r="AV9" i="52" s="1"/>
  <c r="K13" i="52"/>
  <c r="AM13" i="52"/>
  <c r="AQ13" i="52" s="1"/>
  <c r="AM10" i="52"/>
  <c r="AR10" i="52" s="1"/>
  <c r="K12" i="52"/>
  <c r="AM6" i="52"/>
  <c r="AR6" i="52" s="1"/>
  <c r="K11" i="52"/>
  <c r="AM7" i="52"/>
  <c r="AU7" i="52" s="1"/>
  <c r="AM12" i="52"/>
  <c r="AQ12" i="52" s="1"/>
  <c r="K6" i="52"/>
  <c r="AM8" i="51"/>
  <c r="K6" i="51"/>
  <c r="AM10" i="51"/>
  <c r="AP10" i="51" s="1"/>
  <c r="AM7" i="51"/>
  <c r="AM9" i="51"/>
  <c r="K7" i="51"/>
  <c r="AM6" i="51"/>
  <c r="AS6" i="51" s="1"/>
  <c r="AN6" i="51"/>
  <c r="K14" i="51"/>
  <c r="AM11" i="51"/>
  <c r="K10" i="51"/>
  <c r="AM12" i="51"/>
  <c r="BA12" i="51" s="1"/>
  <c r="K8" i="51"/>
  <c r="AM13" i="51"/>
  <c r="AO13" i="51" s="1"/>
  <c r="K9" i="51"/>
  <c r="AQ9" i="51"/>
  <c r="AU9" i="51"/>
  <c r="AY9" i="51"/>
  <c r="AM14" i="51"/>
  <c r="AQ14" i="51" s="1"/>
  <c r="K11" i="51"/>
  <c r="AQ11" i="51"/>
  <c r="AV11" i="51"/>
  <c r="AZ11" i="51"/>
  <c r="AM15" i="51"/>
  <c r="K15" i="51"/>
  <c r="AP15" i="51"/>
  <c r="AV15" i="51"/>
  <c r="AZ15" i="51"/>
  <c r="AM16" i="51"/>
  <c r="AX16" i="51" s="1"/>
  <c r="K16" i="51"/>
  <c r="AO16" i="51"/>
  <c r="AS16" i="51"/>
  <c r="AW16" i="51"/>
  <c r="AM17" i="51"/>
  <c r="AO17" i="51" s="1"/>
  <c r="K17" i="51"/>
  <c r="AP17" i="51"/>
  <c r="AX17" i="51"/>
  <c r="AM35" i="49"/>
  <c r="AW35" i="49" s="1"/>
  <c r="K28" i="49"/>
  <c r="AM29" i="49"/>
  <c r="AT29" i="49" s="1"/>
  <c r="K40" i="49"/>
  <c r="AM36" i="49"/>
  <c r="AZ33" i="49" s="1"/>
  <c r="AM6" i="49"/>
  <c r="AM27" i="49"/>
  <c r="AZ27" i="49" s="1"/>
  <c r="K21" i="49"/>
  <c r="K7" i="49"/>
  <c r="AM32" i="49"/>
  <c r="K41" i="49"/>
  <c r="K18" i="49"/>
  <c r="K14" i="49"/>
  <c r="K23" i="49"/>
  <c r="K39" i="49"/>
  <c r="K16" i="49"/>
  <c r="K33" i="49"/>
  <c r="K36" i="49"/>
  <c r="K32" i="49"/>
  <c r="K15" i="49"/>
  <c r="K25" i="49"/>
  <c r="K35" i="49"/>
  <c r="K8" i="49"/>
  <c r="K13" i="49"/>
  <c r="K31" i="49"/>
  <c r="K9" i="49"/>
  <c r="K22" i="49"/>
  <c r="K43" i="49"/>
  <c r="K20" i="49"/>
  <c r="K37" i="49"/>
  <c r="K6" i="49"/>
  <c r="K44" i="49"/>
  <c r="AM10" i="46"/>
  <c r="AN10" i="46" s="1"/>
  <c r="K14" i="46"/>
  <c r="AM20" i="46"/>
  <c r="AM9" i="46"/>
  <c r="AM25" i="46"/>
  <c r="AO25" i="46" s="1"/>
  <c r="AM13" i="46"/>
  <c r="K10" i="46"/>
  <c r="AM21" i="46"/>
  <c r="AM12" i="46"/>
  <c r="AU12" i="46" s="1"/>
  <c r="AM15" i="46"/>
  <c r="K25" i="46"/>
  <c r="AM6" i="46"/>
  <c r="AW6" i="46" s="1"/>
  <c r="AM28" i="46"/>
  <c r="AP28" i="46" s="1"/>
  <c r="K7" i="46"/>
  <c r="AM23" i="46"/>
  <c r="AO23" i="46" s="1"/>
  <c r="AM14" i="46"/>
  <c r="AM24" i="46"/>
  <c r="AZ24" i="46" s="1"/>
  <c r="AM11" i="46"/>
  <c r="K28" i="46"/>
  <c r="AM16" i="46"/>
  <c r="K9" i="46"/>
  <c r="AM8" i="46"/>
  <c r="AM26" i="46"/>
  <c r="AQ26" i="46" s="1"/>
  <c r="AM7" i="46"/>
  <c r="K23" i="46"/>
  <c r="K19" i="46"/>
  <c r="AM22" i="46"/>
  <c r="AZ22" i="46" s="1"/>
  <c r="K16" i="46"/>
  <c r="K13" i="46"/>
  <c r="AM19" i="46"/>
  <c r="K15" i="46"/>
  <c r="K22" i="46"/>
  <c r="AM18" i="46"/>
  <c r="AN18" i="46" s="1"/>
  <c r="K12" i="46"/>
  <c r="K31" i="46"/>
  <c r="AM29" i="46"/>
  <c r="K8" i="46"/>
  <c r="K24" i="46"/>
  <c r="AM30" i="46"/>
  <c r="AN30" i="46" s="1"/>
  <c r="K11" i="46"/>
  <c r="K26" i="46"/>
  <c r="AM31" i="46"/>
  <c r="K34" i="46"/>
  <c r="AM32" i="46"/>
  <c r="K18" i="46"/>
  <c r="AM7" i="45"/>
  <c r="K18" i="45"/>
  <c r="AM9" i="45"/>
  <c r="AM17" i="45"/>
  <c r="AM10" i="45"/>
  <c r="K23" i="45"/>
  <c r="AM13" i="45"/>
  <c r="AM11" i="45"/>
  <c r="AU11" i="45" s="1"/>
  <c r="K10" i="45"/>
  <c r="AM12" i="45"/>
  <c r="AU18" i="45" s="1"/>
  <c r="AM32" i="45"/>
  <c r="AQ32" i="45"/>
  <c r="AU32" i="45"/>
  <c r="AY32" i="45"/>
  <c r="AM31" i="45"/>
  <c r="AM19" i="45"/>
  <c r="AU17" i="45" s="1"/>
  <c r="AM18" i="45"/>
  <c r="AU16" i="45"/>
  <c r="AM28" i="45"/>
  <c r="AQ28" i="45"/>
  <c r="AU28" i="45"/>
  <c r="AY28" i="45"/>
  <c r="AM29" i="45"/>
  <c r="AQ29" i="45"/>
  <c r="AU29" i="45"/>
  <c r="AY29" i="45"/>
  <c r="AM16" i="45"/>
  <c r="AQ11" i="45"/>
  <c r="AY11" i="45"/>
  <c r="AM8" i="45"/>
  <c r="AM15" i="45"/>
  <c r="AS8" i="45"/>
  <c r="K8" i="45"/>
  <c r="K14" i="45"/>
  <c r="K15" i="45"/>
  <c r="AM6" i="45"/>
  <c r="AO6" i="45" s="1"/>
  <c r="K6" i="45"/>
  <c r="K9" i="45"/>
  <c r="AM21" i="45"/>
  <c r="AY20" i="45" s="1"/>
  <c r="K16" i="45"/>
  <c r="AM22" i="45"/>
  <c r="K20" i="45"/>
  <c r="K25" i="45"/>
  <c r="AM20" i="45"/>
  <c r="K21" i="45"/>
  <c r="AM14" i="45"/>
  <c r="AU22" i="45"/>
  <c r="AM23" i="45"/>
  <c r="AQ23" i="45" s="1"/>
  <c r="AU23" i="45"/>
  <c r="AO20" i="45"/>
  <c r="AQ20" i="45"/>
  <c r="AS20" i="45"/>
  <c r="AU20" i="45"/>
  <c r="AW20" i="45"/>
  <c r="AZ20" i="45"/>
  <c r="AV21" i="45"/>
  <c r="K12" i="45"/>
  <c r="AM8" i="44"/>
  <c r="AW8" i="44" s="1"/>
  <c r="K18" i="44"/>
  <c r="AM16" i="44"/>
  <c r="BA16" i="44" s="1"/>
  <c r="AM13" i="44"/>
  <c r="AU13" i="44" s="1"/>
  <c r="AO13" i="44"/>
  <c r="AM23" i="44"/>
  <c r="AQ23" i="44" s="1"/>
  <c r="AM20" i="44"/>
  <c r="AP20" i="44" s="1"/>
  <c r="AM9" i="44"/>
  <c r="AQ9" i="44" s="1"/>
  <c r="AP9" i="44"/>
  <c r="K14" i="44"/>
  <c r="AM6" i="44"/>
  <c r="AN6" i="44" s="1"/>
  <c r="AN13" i="44"/>
  <c r="AQ13" i="44"/>
  <c r="AS13" i="44"/>
  <c r="AV13" i="44"/>
  <c r="AX13" i="44"/>
  <c r="AZ13" i="44"/>
  <c r="AM12" i="44"/>
  <c r="AQ12" i="44" s="1"/>
  <c r="AM7" i="44"/>
  <c r="AO7" i="44" s="1"/>
  <c r="AU7" i="44"/>
  <c r="AN9" i="44"/>
  <c r="AR9" i="44"/>
  <c r="AT9" i="44"/>
  <c r="AV9" i="44"/>
  <c r="AX9" i="44"/>
  <c r="AZ9" i="44"/>
  <c r="AM15" i="44"/>
  <c r="AN15" i="44" s="1"/>
  <c r="AU15" i="44"/>
  <c r="AM14" i="44"/>
  <c r="AN14" i="44" s="1"/>
  <c r="AQ14" i="44"/>
  <c r="AU14" i="44"/>
  <c r="AY14" i="44"/>
  <c r="AM11" i="44"/>
  <c r="AQ11" i="44" s="1"/>
  <c r="AM10" i="44"/>
  <c r="K16" i="44"/>
  <c r="AM18" i="44"/>
  <c r="AQ18" i="44" s="1"/>
  <c r="K7" i="44"/>
  <c r="K15" i="44"/>
  <c r="AM17" i="44"/>
  <c r="AU17" i="44" s="1"/>
  <c r="AP17" i="44"/>
  <c r="AM24" i="44"/>
  <c r="AP24" i="44" s="1"/>
  <c r="K8" i="44"/>
  <c r="K21" i="44"/>
  <c r="AM19" i="44"/>
  <c r="AO19" i="44" s="1"/>
  <c r="K10" i="44"/>
  <c r="K20" i="44"/>
  <c r="AM26" i="44"/>
  <c r="K12" i="51"/>
  <c r="K35" i="54"/>
  <c r="K34" i="54"/>
  <c r="K33" i="54"/>
  <c r="K15" i="54"/>
  <c r="K31" i="54"/>
  <c r="K25" i="54"/>
  <c r="K10" i="54"/>
  <c r="K32" i="54"/>
  <c r="K21" i="54"/>
  <c r="K30" i="54"/>
  <c r="K16" i="54"/>
  <c r="K24" i="54"/>
  <c r="K19" i="54"/>
  <c r="K23" i="54"/>
  <c r="K29" i="54"/>
  <c r="K9" i="54"/>
  <c r="K18" i="54"/>
  <c r="K26" i="54"/>
  <c r="K28" i="54"/>
  <c r="K20" i="54"/>
  <c r="K8" i="54"/>
  <c r="K17" i="54"/>
  <c r="K7" i="54"/>
  <c r="K11" i="54"/>
  <c r="K27" i="54"/>
  <c r="K35" i="53"/>
  <c r="K34" i="53"/>
  <c r="K33" i="53"/>
  <c r="K32" i="53"/>
  <c r="K31" i="53"/>
  <c r="K30" i="53"/>
  <c r="K29" i="53"/>
  <c r="K28" i="53"/>
  <c r="K27" i="53"/>
  <c r="K18" i="53"/>
  <c r="K19" i="53"/>
  <c r="K21" i="53"/>
  <c r="K20" i="53"/>
  <c r="K10" i="53"/>
  <c r="K25" i="53"/>
  <c r="K11" i="53"/>
  <c r="K22" i="53"/>
  <c r="K24" i="53"/>
  <c r="K15" i="53"/>
  <c r="K23" i="53"/>
  <c r="K8" i="53"/>
  <c r="K14" i="53"/>
  <c r="K9" i="53"/>
  <c r="K7" i="53"/>
  <c r="K26" i="53"/>
  <c r="K35" i="56"/>
  <c r="K34" i="56"/>
  <c r="K33" i="56"/>
  <c r="K32" i="56"/>
  <c r="K31" i="56"/>
  <c r="K30" i="56"/>
  <c r="K29" i="56"/>
  <c r="K28" i="56"/>
  <c r="K27" i="56"/>
  <c r="K26" i="56"/>
  <c r="K25" i="56"/>
  <c r="K24" i="56"/>
  <c r="K23" i="56"/>
  <c r="K22" i="56"/>
  <c r="K21" i="56"/>
  <c r="K20" i="56"/>
  <c r="K19" i="56"/>
  <c r="K18" i="56"/>
  <c r="K17" i="56"/>
  <c r="K16" i="56"/>
  <c r="K15" i="56"/>
  <c r="K14" i="56"/>
  <c r="K13" i="56"/>
  <c r="K7" i="56"/>
  <c r="K6" i="56"/>
  <c r="K10" i="56"/>
  <c r="K12" i="56"/>
  <c r="K9" i="56"/>
  <c r="K11" i="56"/>
  <c r="K8" i="56"/>
  <c r="K35" i="45"/>
  <c r="K34" i="45"/>
  <c r="K13" i="45"/>
  <c r="K31" i="45"/>
  <c r="K33" i="45"/>
  <c r="K29" i="45"/>
  <c r="K32" i="45"/>
  <c r="K28" i="45"/>
  <c r="K30" i="45"/>
  <c r="K26" i="45"/>
  <c r="K27" i="45"/>
  <c r="K19" i="45"/>
  <c r="K24" i="45"/>
  <c r="K11" i="45"/>
  <c r="K17" i="45"/>
  <c r="K7" i="45"/>
  <c r="K27" i="46"/>
  <c r="K33" i="46"/>
  <c r="K35" i="46"/>
  <c r="K17" i="46"/>
  <c r="K32" i="46"/>
  <c r="K20" i="46"/>
  <c r="K30" i="46"/>
  <c r="K21" i="46"/>
  <c r="K29" i="46"/>
  <c r="K6" i="46"/>
  <c r="K35" i="47"/>
  <c r="K34" i="47"/>
  <c r="K33" i="47"/>
  <c r="K32" i="47"/>
  <c r="K31" i="47"/>
  <c r="K30" i="47"/>
  <c r="K29" i="47"/>
  <c r="K25" i="47"/>
  <c r="K14" i="47"/>
  <c r="K28" i="47"/>
  <c r="K27" i="47"/>
  <c r="K12" i="47"/>
  <c r="K24" i="47"/>
  <c r="K26" i="47"/>
  <c r="K8" i="47"/>
  <c r="K9" i="47"/>
  <c r="K17" i="47"/>
  <c r="K23" i="47"/>
  <c r="K21" i="47"/>
  <c r="K19" i="47"/>
  <c r="K15" i="47"/>
  <c r="K11" i="47"/>
  <c r="K10" i="47"/>
  <c r="K20" i="47"/>
  <c r="K22" i="47"/>
  <c r="K18" i="47"/>
  <c r="K16" i="47"/>
  <c r="K7" i="47"/>
  <c r="K6" i="47"/>
  <c r="K35" i="55"/>
  <c r="K34" i="55"/>
  <c r="K33" i="55"/>
  <c r="K32" i="55"/>
  <c r="K31" i="55"/>
  <c r="K30" i="55"/>
  <c r="K29" i="55"/>
  <c r="K9" i="55"/>
  <c r="K24" i="55"/>
  <c r="K23" i="55"/>
  <c r="K28" i="55"/>
  <c r="K22" i="55"/>
  <c r="K27" i="55"/>
  <c r="K26" i="55"/>
  <c r="K17" i="55"/>
  <c r="K18" i="55"/>
  <c r="K19" i="55"/>
  <c r="K25" i="55"/>
  <c r="K15" i="55"/>
  <c r="K16" i="55"/>
  <c r="K11" i="55"/>
  <c r="K14" i="55"/>
  <c r="K20" i="55"/>
  <c r="K6" i="55"/>
  <c r="K13" i="55"/>
  <c r="K10" i="55"/>
  <c r="K7" i="55"/>
  <c r="K21" i="55"/>
  <c r="K12" i="55"/>
  <c r="K45" i="49"/>
  <c r="K19" i="49"/>
  <c r="K17" i="49"/>
  <c r="K35" i="51"/>
  <c r="AM35" i="51"/>
  <c r="AN35" i="51" s="1"/>
  <c r="AO35" i="51"/>
  <c r="AQ35" i="51"/>
  <c r="AS35" i="51"/>
  <c r="AU35" i="51"/>
  <c r="AW35" i="51"/>
  <c r="AY35" i="51"/>
  <c r="BA35" i="51"/>
  <c r="K34" i="51"/>
  <c r="K33" i="51"/>
  <c r="AM33" i="51"/>
  <c r="AN33" i="51" s="1"/>
  <c r="AQ33" i="51"/>
  <c r="AS33" i="51"/>
  <c r="AU33" i="51"/>
  <c r="AW33" i="51"/>
  <c r="AY33" i="51"/>
  <c r="BA33" i="51"/>
  <c r="K32" i="51"/>
  <c r="K31" i="51"/>
  <c r="AM31" i="51"/>
  <c r="AN31" i="51" s="1"/>
  <c r="AQ31" i="51"/>
  <c r="AU31" i="51"/>
  <c r="AY31" i="51"/>
  <c r="K30" i="51"/>
  <c r="AM30" i="51"/>
  <c r="K29" i="51"/>
  <c r="AM29" i="51"/>
  <c r="AN29" i="51"/>
  <c r="AO29" i="51"/>
  <c r="AP29" i="51"/>
  <c r="AQ29" i="51"/>
  <c r="AR29" i="51"/>
  <c r="AS29" i="51"/>
  <c r="AT29" i="51"/>
  <c r="AU29" i="51"/>
  <c r="AV29" i="51"/>
  <c r="AW29" i="51"/>
  <c r="AX29" i="51"/>
  <c r="AY29" i="51"/>
  <c r="AZ29" i="51"/>
  <c r="BA29" i="51"/>
  <c r="K28" i="51"/>
  <c r="AM28" i="51"/>
  <c r="K27" i="51"/>
  <c r="AM27" i="51"/>
  <c r="AN27" i="51"/>
  <c r="AO27" i="51"/>
  <c r="AP27" i="51"/>
  <c r="AQ27" i="51"/>
  <c r="AR27" i="51"/>
  <c r="AS27" i="51"/>
  <c r="AT27" i="51"/>
  <c r="AU27" i="51"/>
  <c r="AV27" i="51"/>
  <c r="AW27" i="51"/>
  <c r="AX27" i="51"/>
  <c r="AY27" i="51"/>
  <c r="AZ27" i="51"/>
  <c r="BA27" i="51"/>
  <c r="I27" i="51"/>
  <c r="K26" i="51"/>
  <c r="AM26" i="51"/>
  <c r="K25" i="51"/>
  <c r="AM25" i="51"/>
  <c r="AO25" i="51" s="1"/>
  <c r="AQ25" i="51"/>
  <c r="AU25" i="51"/>
  <c r="AY25" i="51"/>
  <c r="K24" i="51"/>
  <c r="AM24" i="51"/>
  <c r="AU24" i="51"/>
  <c r="K23" i="51"/>
  <c r="AM23" i="51"/>
  <c r="AU23" i="51" s="1"/>
  <c r="K22" i="51"/>
  <c r="AM22" i="51"/>
  <c r="K21" i="51"/>
  <c r="K20" i="51"/>
  <c r="K19" i="51"/>
  <c r="AM19" i="51"/>
  <c r="AN19" i="51"/>
  <c r="AO19" i="51"/>
  <c r="AP19" i="51"/>
  <c r="AQ19" i="51"/>
  <c r="AR19" i="51"/>
  <c r="AS19" i="51"/>
  <c r="AT19" i="51"/>
  <c r="AU19" i="51"/>
  <c r="AV19" i="51"/>
  <c r="AW19" i="51"/>
  <c r="AX19" i="51"/>
  <c r="AY19" i="51"/>
  <c r="AZ19" i="51"/>
  <c r="BA19" i="51"/>
  <c r="I19" i="51"/>
  <c r="K18" i="51"/>
  <c r="K13" i="51"/>
  <c r="K35" i="50"/>
  <c r="K34" i="50"/>
  <c r="K33" i="50"/>
  <c r="K32" i="50"/>
  <c r="K31" i="50"/>
  <c r="K30" i="50"/>
  <c r="K29" i="50"/>
  <c r="K28" i="50"/>
  <c r="K27" i="50"/>
  <c r="AM27" i="50"/>
  <c r="AN27" i="50" s="1"/>
  <c r="K26" i="50"/>
  <c r="K25" i="50"/>
  <c r="K24" i="50"/>
  <c r="K23" i="50"/>
  <c r="K22" i="50"/>
  <c r="K21" i="50"/>
  <c r="K20" i="50"/>
  <c r="AM20" i="50"/>
  <c r="AQ20" i="50" s="1"/>
  <c r="K19" i="50"/>
  <c r="K18" i="50"/>
  <c r="K17" i="50"/>
  <c r="K16" i="50"/>
  <c r="AM16" i="50"/>
  <c r="AN16" i="50"/>
  <c r="AS16" i="50"/>
  <c r="BA16" i="50"/>
  <c r="K15" i="50"/>
  <c r="AM15" i="50"/>
  <c r="AY15" i="50" s="1"/>
  <c r="K14" i="50"/>
  <c r="K12" i="50"/>
  <c r="AM13" i="50"/>
  <c r="AU13" i="50"/>
  <c r="K11" i="50"/>
  <c r="K10" i="50"/>
  <c r="K7" i="50"/>
  <c r="K6" i="50"/>
  <c r="K9" i="50"/>
  <c r="K13" i="50"/>
  <c r="K35" i="52"/>
  <c r="K34" i="52"/>
  <c r="K33" i="52"/>
  <c r="K32" i="52"/>
  <c r="K31" i="52"/>
  <c r="K30" i="52"/>
  <c r="K29" i="52"/>
  <c r="K28" i="52"/>
  <c r="K27" i="52"/>
  <c r="K26" i="52"/>
  <c r="K25" i="52"/>
  <c r="K24" i="52"/>
  <c r="K23" i="52"/>
  <c r="K22" i="52"/>
  <c r="K21" i="52"/>
  <c r="K20" i="52"/>
  <c r="K19" i="52"/>
  <c r="K18" i="52"/>
  <c r="K17" i="52"/>
  <c r="K16" i="52"/>
  <c r="K15" i="52"/>
  <c r="K14" i="52"/>
  <c r="K9" i="52"/>
  <c r="K7" i="52"/>
  <c r="K36" i="44"/>
  <c r="K35" i="44"/>
  <c r="K34" i="44"/>
  <c r="K33" i="44"/>
  <c r="K32" i="44"/>
  <c r="AM32" i="44"/>
  <c r="AQ32" i="44" s="1"/>
  <c r="AU32" i="44"/>
  <c r="K31" i="44"/>
  <c r="K30" i="44"/>
  <c r="K29" i="44"/>
  <c r="K28" i="44"/>
  <c r="K27" i="44"/>
  <c r="AM27" i="44"/>
  <c r="AO27" i="44"/>
  <c r="AQ27" i="44"/>
  <c r="AS27" i="44"/>
  <c r="AU27" i="44"/>
  <c r="AW27" i="44"/>
  <c r="AY27" i="44"/>
  <c r="BA27" i="44"/>
  <c r="K25" i="44"/>
  <c r="K6" i="44"/>
  <c r="K17" i="44"/>
  <c r="K13" i="44"/>
  <c r="K22" i="44"/>
  <c r="K24" i="44"/>
  <c r="K26" i="44"/>
  <c r="K23" i="44"/>
  <c r="K11" i="44"/>
  <c r="K9" i="44"/>
  <c r="K12" i="44"/>
  <c r="AN17" i="44"/>
  <c r="AO17" i="44"/>
  <c r="AQ17" i="44"/>
  <c r="AR17" i="44"/>
  <c r="AS17" i="44"/>
  <c r="AT17" i="44"/>
  <c r="AV17" i="44"/>
  <c r="AW17" i="44"/>
  <c r="AX17" i="44"/>
  <c r="AY17" i="44"/>
  <c r="AZ17" i="44"/>
  <c r="BA17" i="44"/>
  <c r="AN8" i="44"/>
  <c r="AP8" i="44"/>
  <c r="AR8" i="44"/>
  <c r="AT8" i="44"/>
  <c r="AV8" i="44"/>
  <c r="AY8" i="44"/>
  <c r="BA8" i="44"/>
  <c r="AM34" i="50"/>
  <c r="AV34" i="50"/>
  <c r="AO34" i="50"/>
  <c r="AL34" i="50"/>
  <c r="H34" i="50"/>
  <c r="A7" i="50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M33" i="50"/>
  <c r="AL33" i="50"/>
  <c r="H33" i="50"/>
  <c r="AM32" i="50"/>
  <c r="AX32" i="50" s="1"/>
  <c r="AR32" i="50"/>
  <c r="AL32" i="50"/>
  <c r="H32" i="50"/>
  <c r="AM31" i="50"/>
  <c r="AT31" i="50" s="1"/>
  <c r="AL31" i="50"/>
  <c r="H31" i="50"/>
  <c r="AM30" i="50"/>
  <c r="AL30" i="50"/>
  <c r="H30" i="50"/>
  <c r="AM29" i="50"/>
  <c r="AT29" i="50" s="1"/>
  <c r="AL29" i="50"/>
  <c r="H29" i="50"/>
  <c r="AM28" i="50"/>
  <c r="AV28" i="50" s="1"/>
  <c r="AP28" i="50"/>
  <c r="AL28" i="50"/>
  <c r="H28" i="50"/>
  <c r="AL27" i="50"/>
  <c r="H27" i="50"/>
  <c r="AM26" i="50"/>
  <c r="AL26" i="50"/>
  <c r="H26" i="50"/>
  <c r="AM25" i="50"/>
  <c r="AZ25" i="50" s="1"/>
  <c r="AL25" i="50"/>
  <c r="H25" i="50"/>
  <c r="A7" i="55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M34" i="55"/>
  <c r="AL34" i="55"/>
  <c r="H34" i="55"/>
  <c r="AM33" i="55"/>
  <c r="AL33" i="55"/>
  <c r="H33" i="55"/>
  <c r="AM32" i="55"/>
  <c r="AL32" i="55"/>
  <c r="H32" i="55"/>
  <c r="AM31" i="55"/>
  <c r="AL31" i="55"/>
  <c r="H31" i="55"/>
  <c r="AM30" i="55"/>
  <c r="AY30" i="55" s="1"/>
  <c r="AL30" i="55"/>
  <c r="H30" i="55"/>
  <c r="AM29" i="55"/>
  <c r="AL29" i="55"/>
  <c r="H29" i="55"/>
  <c r="A7" i="46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M35" i="46"/>
  <c r="AL33" i="46"/>
  <c r="H33" i="46"/>
  <c r="AM34" i="46"/>
  <c r="AR34" i="46" s="1"/>
  <c r="AL35" i="46"/>
  <c r="H35" i="46"/>
  <c r="AM35" i="44"/>
  <c r="AQ35" i="44" s="1"/>
  <c r="AL35" i="44"/>
  <c r="H35" i="44"/>
  <c r="AM34" i="56"/>
  <c r="AL34" i="56"/>
  <c r="H34" i="56"/>
  <c r="A7" i="56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M33" i="56"/>
  <c r="AT33" i="56" s="1"/>
  <c r="AL33" i="56"/>
  <c r="H33" i="56"/>
  <c r="AM32" i="56"/>
  <c r="AP32" i="56" s="1"/>
  <c r="AL32" i="56"/>
  <c r="H32" i="56"/>
  <c r="AM31" i="56"/>
  <c r="AL31" i="56"/>
  <c r="H31" i="56"/>
  <c r="AM30" i="56"/>
  <c r="AN30" i="56" s="1"/>
  <c r="AL30" i="56"/>
  <c r="H30" i="56"/>
  <c r="AM29" i="56"/>
  <c r="AW29" i="56" s="1"/>
  <c r="AT29" i="56"/>
  <c r="AL29" i="56"/>
  <c r="H29" i="56"/>
  <c r="AM28" i="56"/>
  <c r="AL28" i="56"/>
  <c r="H28" i="56"/>
  <c r="AM27" i="56"/>
  <c r="AL27" i="56"/>
  <c r="H27" i="56"/>
  <c r="AM26" i="56"/>
  <c r="AY26" i="56" s="1"/>
  <c r="BA26" i="56"/>
  <c r="AX26" i="56"/>
  <c r="AV26" i="56"/>
  <c r="AS26" i="56"/>
  <c r="AP26" i="56"/>
  <c r="AN26" i="56"/>
  <c r="AL26" i="56"/>
  <c r="H26" i="56"/>
  <c r="AM25" i="56"/>
  <c r="AL25" i="56"/>
  <c r="H25" i="56"/>
  <c r="K10" i="52"/>
  <c r="K8" i="50"/>
  <c r="K27" i="49"/>
  <c r="K8" i="55"/>
  <c r="K13" i="47"/>
  <c r="K22" i="45"/>
  <c r="K19" i="44"/>
  <c r="AM6" i="55"/>
  <c r="AP6" i="55" s="1"/>
  <c r="AM7" i="47"/>
  <c r="AZ7" i="47" s="1"/>
  <c r="A7" i="44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M36" i="44"/>
  <c r="AL36" i="44"/>
  <c r="H36" i="44"/>
  <c r="H8" i="55"/>
  <c r="H21" i="55"/>
  <c r="A7" i="49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7" i="45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L9" i="45"/>
  <c r="H9" i="45"/>
  <c r="AL28" i="45"/>
  <c r="H28" i="45"/>
  <c r="AM35" i="45"/>
  <c r="AS35" i="45" s="1"/>
  <c r="AM34" i="45"/>
  <c r="AP34" i="45" s="1"/>
  <c r="AL25" i="45"/>
  <c r="AM25" i="45"/>
  <c r="AW25" i="45" s="1"/>
  <c r="AM24" i="45"/>
  <c r="AR24" i="45" s="1"/>
  <c r="H25" i="45"/>
  <c r="AL13" i="45"/>
  <c r="H13" i="45"/>
  <c r="AM30" i="45"/>
  <c r="AV30" i="45" s="1"/>
  <c r="AM26" i="45"/>
  <c r="AS26" i="45" s="1"/>
  <c r="AL20" i="45"/>
  <c r="H20" i="45"/>
  <c r="AM33" i="45"/>
  <c r="AL17" i="45"/>
  <c r="H17" i="45"/>
  <c r="AM27" i="45"/>
  <c r="AZ27" i="45" s="1"/>
  <c r="AL35" i="45"/>
  <c r="H35" i="45"/>
  <c r="AL32" i="45"/>
  <c r="H32" i="45"/>
  <c r="AL18" i="45"/>
  <c r="H18" i="45"/>
  <c r="AL14" i="44"/>
  <c r="H14" i="44"/>
  <c r="AL21" i="44"/>
  <c r="H21" i="44"/>
  <c r="AL22" i="44"/>
  <c r="H22" i="44"/>
  <c r="AL16" i="44"/>
  <c r="H16" i="44"/>
  <c r="AL10" i="44"/>
  <c r="H10" i="44"/>
  <c r="AL12" i="44"/>
  <c r="AM34" i="44"/>
  <c r="AR34" i="44" s="1"/>
  <c r="H12" i="44"/>
  <c r="AL9" i="44"/>
  <c r="H9" i="44"/>
  <c r="AM28" i="55"/>
  <c r="AW28" i="55" s="1"/>
  <c r="AL9" i="55"/>
  <c r="H9" i="55"/>
  <c r="AM27" i="55"/>
  <c r="AL24" i="55"/>
  <c r="H24" i="55"/>
  <c r="AM26" i="55"/>
  <c r="AL23" i="55"/>
  <c r="H23" i="55"/>
  <c r="AM25" i="55"/>
  <c r="AP25" i="55" s="1"/>
  <c r="AL28" i="55"/>
  <c r="H28" i="55"/>
  <c r="AM45" i="49"/>
  <c r="AR45" i="49" s="1"/>
  <c r="AL8" i="49"/>
  <c r="H31" i="49"/>
  <c r="AL7" i="49"/>
  <c r="H13" i="49"/>
  <c r="AL18" i="49"/>
  <c r="H18" i="49"/>
  <c r="AL37" i="49"/>
  <c r="H14" i="49"/>
  <c r="AL15" i="45"/>
  <c r="H15" i="45"/>
  <c r="AL15" i="44"/>
  <c r="H15" i="44"/>
  <c r="AL25" i="44"/>
  <c r="H25" i="44"/>
  <c r="AM33" i="44"/>
  <c r="AO33" i="44" s="1"/>
  <c r="AL7" i="44"/>
  <c r="H7" i="44"/>
  <c r="AM31" i="44"/>
  <c r="AL28" i="44"/>
  <c r="H28" i="44"/>
  <c r="AM30" i="44"/>
  <c r="BA30" i="44" s="1"/>
  <c r="AL31" i="44"/>
  <c r="AM21" i="44"/>
  <c r="H31" i="44"/>
  <c r="AM29" i="44"/>
  <c r="AM28" i="44"/>
  <c r="AM35" i="54"/>
  <c r="AQ35" i="54" s="1"/>
  <c r="AM17" i="46"/>
  <c r="AX17" i="46" s="1"/>
  <c r="AL31" i="46"/>
  <c r="H31" i="46"/>
  <c r="AM33" i="46"/>
  <c r="AL30" i="46"/>
  <c r="H30" i="46"/>
  <c r="AL24" i="46"/>
  <c r="H24" i="46"/>
  <c r="AL13" i="44"/>
  <c r="H13" i="44"/>
  <c r="AL11" i="44"/>
  <c r="H11" i="44"/>
  <c r="AL25" i="49"/>
  <c r="H28" i="49"/>
  <c r="AL27" i="49"/>
  <c r="H7" i="49"/>
  <c r="AL33" i="49"/>
  <c r="H40" i="49"/>
  <c r="AL19" i="49"/>
  <c r="H32" i="49"/>
  <c r="AL22" i="49"/>
  <c r="H44" i="49"/>
  <c r="AL43" i="49"/>
  <c r="H37" i="49"/>
  <c r="AL17" i="52"/>
  <c r="H17" i="52"/>
  <c r="AL26" i="52"/>
  <c r="H26" i="52"/>
  <c r="AL34" i="52"/>
  <c r="H34" i="52"/>
  <c r="AL29" i="52"/>
  <c r="H29" i="52"/>
  <c r="AM35" i="52"/>
  <c r="AL27" i="52"/>
  <c r="H27" i="52"/>
  <c r="AM34" i="52"/>
  <c r="AR34" i="52" s="1"/>
  <c r="AM33" i="52"/>
  <c r="AL28" i="52"/>
  <c r="H28" i="52"/>
  <c r="AM34" i="54"/>
  <c r="BA34" i="54" s="1"/>
  <c r="AL26" i="54"/>
  <c r="H26" i="54"/>
  <c r="AM33" i="54"/>
  <c r="AQ33" i="54" s="1"/>
  <c r="AL16" i="54"/>
  <c r="H16" i="54"/>
  <c r="AM32" i="54"/>
  <c r="BA32" i="54" s="1"/>
  <c r="AL11" i="54"/>
  <c r="H11" i="54"/>
  <c r="AM31" i="54"/>
  <c r="AO31" i="54" s="1"/>
  <c r="AL21" i="54"/>
  <c r="H21" i="54"/>
  <c r="AM30" i="54"/>
  <c r="AV30" i="54" s="1"/>
  <c r="AL30" i="54"/>
  <c r="H30" i="54"/>
  <c r="AM29" i="54"/>
  <c r="AZ29" i="54" s="1"/>
  <c r="AL35" i="54"/>
  <c r="H35" i="54"/>
  <c r="AM28" i="54"/>
  <c r="AN28" i="54" s="1"/>
  <c r="AL17" i="54"/>
  <c r="H17" i="54"/>
  <c r="AM27" i="54"/>
  <c r="AZ27" i="54" s="1"/>
  <c r="AL20" i="54"/>
  <c r="H20" i="54"/>
  <c r="AM26" i="54"/>
  <c r="AL9" i="54"/>
  <c r="H9" i="54"/>
  <c r="AM25" i="54"/>
  <c r="AO25" i="54" s="1"/>
  <c r="AL15" i="54"/>
  <c r="H15" i="54"/>
  <c r="AL21" i="46"/>
  <c r="H21" i="46"/>
  <c r="AL16" i="46"/>
  <c r="H16" i="46"/>
  <c r="AL6" i="46"/>
  <c r="H6" i="46"/>
  <c r="AL11" i="46"/>
  <c r="H11" i="46"/>
  <c r="AL7" i="46"/>
  <c r="H7" i="46"/>
  <c r="H23" i="46"/>
  <c r="H29" i="46"/>
  <c r="H19" i="46"/>
  <c r="H14" i="46"/>
  <c r="H34" i="46"/>
  <c r="H12" i="46"/>
  <c r="H28" i="46"/>
  <c r="H18" i="46"/>
  <c r="H9" i="46"/>
  <c r="H13" i="46"/>
  <c r="H15" i="46"/>
  <c r="H32" i="46"/>
  <c r="H10" i="46"/>
  <c r="H26" i="46"/>
  <c r="H25" i="46"/>
  <c r="H8" i="46"/>
  <c r="H22" i="46"/>
  <c r="H27" i="46"/>
  <c r="H17" i="46"/>
  <c r="H20" i="46"/>
  <c r="L36" i="46"/>
  <c r="N36" i="46"/>
  <c r="P36" i="46"/>
  <c r="R36" i="46"/>
  <c r="V36" i="46"/>
  <c r="AB36" i="46"/>
  <c r="AD36" i="46"/>
  <c r="AF36" i="46"/>
  <c r="AJ36" i="46"/>
  <c r="T36" i="46"/>
  <c r="X36" i="46"/>
  <c r="Z36" i="46"/>
  <c r="AH36" i="46"/>
  <c r="W36" i="46"/>
  <c r="U36" i="46"/>
  <c r="S36" i="46"/>
  <c r="AM27" i="46"/>
  <c r="AS35" i="46" s="1"/>
  <c r="AK36" i="46"/>
  <c r="AG36" i="46"/>
  <c r="AE36" i="46"/>
  <c r="AC36" i="46"/>
  <c r="AI36" i="46"/>
  <c r="AA36" i="46"/>
  <c r="Y36" i="46"/>
  <c r="Q36" i="46"/>
  <c r="O36" i="46"/>
  <c r="M36" i="46"/>
  <c r="AL23" i="46"/>
  <c r="AL29" i="46"/>
  <c r="AL15" i="46"/>
  <c r="AL13" i="46"/>
  <c r="AL25" i="46"/>
  <c r="AL26" i="46"/>
  <c r="AL27" i="46"/>
  <c r="Y37" i="46"/>
  <c r="AL18" i="46"/>
  <c r="G37" i="46"/>
  <c r="AL22" i="46"/>
  <c r="AL34" i="46"/>
  <c r="AL17" i="46"/>
  <c r="AL12" i="46"/>
  <c r="AL20" i="46"/>
  <c r="AL32" i="46"/>
  <c r="AL14" i="46"/>
  <c r="AL9" i="46"/>
  <c r="AL8" i="46"/>
  <c r="AL19" i="46"/>
  <c r="AL10" i="46"/>
  <c r="AL28" i="46"/>
  <c r="H35" i="50"/>
  <c r="H24" i="50"/>
  <c r="H23" i="50"/>
  <c r="H22" i="50"/>
  <c r="H21" i="50"/>
  <c r="H20" i="50"/>
  <c r="H19" i="50"/>
  <c r="H18" i="50"/>
  <c r="H17" i="50"/>
  <c r="H16" i="50"/>
  <c r="H15" i="50"/>
  <c r="H14" i="50"/>
  <c r="H10" i="50"/>
  <c r="H8" i="50"/>
  <c r="H12" i="50"/>
  <c r="H11" i="50"/>
  <c r="H13" i="50"/>
  <c r="H6" i="50"/>
  <c r="H9" i="50"/>
  <c r="H7" i="50"/>
  <c r="L36" i="50"/>
  <c r="N36" i="50"/>
  <c r="P36" i="50"/>
  <c r="R36" i="50"/>
  <c r="T36" i="50"/>
  <c r="V36" i="50"/>
  <c r="X36" i="50"/>
  <c r="Z36" i="50"/>
  <c r="AB36" i="50"/>
  <c r="AD36" i="50"/>
  <c r="AF36" i="50"/>
  <c r="AH36" i="50"/>
  <c r="AJ36" i="50"/>
  <c r="AM10" i="50"/>
  <c r="AW10" i="50" s="1"/>
  <c r="AM11" i="50"/>
  <c r="AM12" i="50"/>
  <c r="AZ12" i="50" s="1"/>
  <c r="AM14" i="50"/>
  <c r="AM6" i="50"/>
  <c r="AQ6" i="50" s="1"/>
  <c r="AM8" i="50"/>
  <c r="AN8" i="50" s="1"/>
  <c r="AM9" i="50"/>
  <c r="W36" i="50"/>
  <c r="U36" i="50"/>
  <c r="S36" i="50"/>
  <c r="AM35" i="50"/>
  <c r="AM24" i="50"/>
  <c r="AN24" i="50" s="1"/>
  <c r="AM23" i="50"/>
  <c r="AV23" i="50" s="1"/>
  <c r="AM22" i="50"/>
  <c r="AO22" i="50" s="1"/>
  <c r="AM21" i="50"/>
  <c r="AU21" i="50" s="1"/>
  <c r="AM17" i="50"/>
  <c r="AN17" i="50" s="1"/>
  <c r="AM7" i="50"/>
  <c r="AM18" i="50"/>
  <c r="AM19" i="50"/>
  <c r="AK36" i="50"/>
  <c r="AG36" i="50"/>
  <c r="AE36" i="50"/>
  <c r="AC36" i="50"/>
  <c r="AI36" i="50"/>
  <c r="AA36" i="50"/>
  <c r="Y36" i="50"/>
  <c r="Q36" i="50"/>
  <c r="O36" i="50"/>
  <c r="M36" i="50"/>
  <c r="AL35" i="50"/>
  <c r="AL23" i="50"/>
  <c r="AL20" i="50"/>
  <c r="AL6" i="50"/>
  <c r="AL17" i="50"/>
  <c r="AL21" i="50"/>
  <c r="AL13" i="50"/>
  <c r="Y37" i="50"/>
  <c r="AL8" i="50"/>
  <c r="G37" i="50"/>
  <c r="AL24" i="50"/>
  <c r="AL16" i="50"/>
  <c r="AL11" i="50"/>
  <c r="AL7" i="50"/>
  <c r="AL22" i="50"/>
  <c r="AL14" i="50"/>
  <c r="AL9" i="50"/>
  <c r="AL19" i="50"/>
  <c r="AL12" i="50"/>
  <c r="AL10" i="50"/>
  <c r="AL18" i="50"/>
  <c r="AL15" i="50"/>
  <c r="AL8" i="55"/>
  <c r="H10" i="55"/>
  <c r="AM7" i="55"/>
  <c r="AX7" i="55" s="1"/>
  <c r="AL10" i="55"/>
  <c r="H12" i="55"/>
  <c r="AM8" i="55"/>
  <c r="AR8" i="55" s="1"/>
  <c r="AL12" i="55"/>
  <c r="AM9" i="55"/>
  <c r="AZ9" i="55" s="1"/>
  <c r="AL21" i="55"/>
  <c r="H7" i="55"/>
  <c r="AM10" i="55"/>
  <c r="AL7" i="55"/>
  <c r="H6" i="55"/>
  <c r="AM11" i="55"/>
  <c r="AV11" i="55" s="1"/>
  <c r="AL6" i="55"/>
  <c r="H13" i="55"/>
  <c r="AM12" i="55"/>
  <c r="AL13" i="55"/>
  <c r="H20" i="55"/>
  <c r="AM13" i="55"/>
  <c r="BA13" i="55" s="1"/>
  <c r="AL20" i="55"/>
  <c r="H14" i="55"/>
  <c r="AM14" i="55"/>
  <c r="AL14" i="55"/>
  <c r="H11" i="55"/>
  <c r="AM15" i="55"/>
  <c r="AW15" i="55" s="1"/>
  <c r="AL11" i="55"/>
  <c r="H16" i="55"/>
  <c r="AM16" i="55"/>
  <c r="AL16" i="55"/>
  <c r="H15" i="55"/>
  <c r="AM17" i="55"/>
  <c r="AW17" i="55" s="1"/>
  <c r="AL15" i="55"/>
  <c r="H25" i="55"/>
  <c r="AM18" i="55"/>
  <c r="AL25" i="55"/>
  <c r="H19" i="55"/>
  <c r="AM19" i="55"/>
  <c r="AL19" i="55"/>
  <c r="H18" i="55"/>
  <c r="AM20" i="55"/>
  <c r="AV20" i="55" s="1"/>
  <c r="AL18" i="55"/>
  <c r="H17" i="55"/>
  <c r="AM21" i="55"/>
  <c r="AX21" i="55" s="1"/>
  <c r="AL17" i="55"/>
  <c r="H26" i="55"/>
  <c r="AM22" i="55"/>
  <c r="AT22" i="55" s="1"/>
  <c r="AL26" i="55"/>
  <c r="H27" i="55"/>
  <c r="AM23" i="55"/>
  <c r="AN23" i="55" s="1"/>
  <c r="AL27" i="55"/>
  <c r="H22" i="55"/>
  <c r="AM24" i="55"/>
  <c r="AN24" i="55" s="1"/>
  <c r="AL22" i="55"/>
  <c r="H35" i="55"/>
  <c r="AM35" i="55"/>
  <c r="AU35" i="55" s="1"/>
  <c r="AL35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Y36" i="55"/>
  <c r="Z36" i="55"/>
  <c r="AA36" i="55"/>
  <c r="AB36" i="55"/>
  <c r="AC36" i="55"/>
  <c r="AD36" i="55"/>
  <c r="AE36" i="55"/>
  <c r="AF36" i="55"/>
  <c r="AG36" i="55"/>
  <c r="AH36" i="55"/>
  <c r="AI36" i="55"/>
  <c r="AJ36" i="55"/>
  <c r="AK36" i="55"/>
  <c r="G37" i="55"/>
  <c r="Y37" i="55"/>
  <c r="A7" i="47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M35" i="47"/>
  <c r="AL35" i="47"/>
  <c r="H35" i="47"/>
  <c r="AM34" i="47"/>
  <c r="AQ34" i="47" s="1"/>
  <c r="AL34" i="47"/>
  <c r="H34" i="47"/>
  <c r="AM33" i="47"/>
  <c r="BA33" i="47" s="1"/>
  <c r="AL33" i="47"/>
  <c r="H33" i="47"/>
  <c r="AM32" i="47"/>
  <c r="AS32" i="47" s="1"/>
  <c r="AL32" i="47"/>
  <c r="H32" i="47"/>
  <c r="AM31" i="47"/>
  <c r="AW31" i="47" s="1"/>
  <c r="AL31" i="47"/>
  <c r="H31" i="47"/>
  <c r="AM30" i="47"/>
  <c r="AL30" i="47"/>
  <c r="H30" i="47"/>
  <c r="AM29" i="47"/>
  <c r="AN29" i="47" s="1"/>
  <c r="AL29" i="47"/>
  <c r="H29" i="47"/>
  <c r="AM28" i="47"/>
  <c r="AP28" i="47" s="1"/>
  <c r="AL24" i="47"/>
  <c r="H25" i="47"/>
  <c r="AM27" i="47"/>
  <c r="AY27" i="47" s="1"/>
  <c r="AL14" i="47"/>
  <c r="H14" i="47"/>
  <c r="AM12" i="47"/>
  <c r="AL28" i="47"/>
  <c r="H28" i="47"/>
  <c r="AM14" i="47"/>
  <c r="AX25" i="47" s="1"/>
  <c r="AL27" i="47"/>
  <c r="H27" i="47"/>
  <c r="H12" i="47"/>
  <c r="H24" i="47"/>
  <c r="H26" i="47"/>
  <c r="H8" i="47"/>
  <c r="H9" i="47"/>
  <c r="H17" i="47"/>
  <c r="H23" i="47"/>
  <c r="H21" i="47"/>
  <c r="H19" i="47"/>
  <c r="H15" i="47"/>
  <c r="H11" i="47"/>
  <c r="H10" i="47"/>
  <c r="H18" i="47"/>
  <c r="H22" i="47"/>
  <c r="H7" i="47"/>
  <c r="H20" i="47"/>
  <c r="H6" i="47"/>
  <c r="H13" i="47"/>
  <c r="H16" i="47"/>
  <c r="L36" i="47"/>
  <c r="N36" i="47"/>
  <c r="P36" i="47"/>
  <c r="R36" i="47"/>
  <c r="V36" i="47"/>
  <c r="AB36" i="47"/>
  <c r="AD36" i="47"/>
  <c r="AF36" i="47"/>
  <c r="AJ36" i="47"/>
  <c r="T36" i="47"/>
  <c r="X36" i="47"/>
  <c r="Z36" i="47"/>
  <c r="AH36" i="47"/>
  <c r="AM11" i="47"/>
  <c r="AT11" i="47"/>
  <c r="AM13" i="47"/>
  <c r="AW12" i="47"/>
  <c r="AK36" i="47"/>
  <c r="AI36" i="47"/>
  <c r="AG36" i="47"/>
  <c r="AE36" i="47"/>
  <c r="AC36" i="47"/>
  <c r="AA36" i="47"/>
  <c r="Y36" i="47"/>
  <c r="W36" i="47"/>
  <c r="U36" i="47"/>
  <c r="S36" i="47"/>
  <c r="Q36" i="47"/>
  <c r="O36" i="47"/>
  <c r="M36" i="47"/>
  <c r="AM26" i="47"/>
  <c r="AZ26" i="47" s="1"/>
  <c r="AM25" i="47"/>
  <c r="AM24" i="47"/>
  <c r="AQ24" i="47" s="1"/>
  <c r="AM23" i="47"/>
  <c r="AM22" i="47"/>
  <c r="AM21" i="47"/>
  <c r="AM20" i="47"/>
  <c r="AZ18" i="47" s="1"/>
  <c r="AM19" i="47"/>
  <c r="AM9" i="47"/>
  <c r="AP9" i="47" s="1"/>
  <c r="AM18" i="47"/>
  <c r="AM10" i="47"/>
  <c r="AO8" i="47" s="1"/>
  <c r="AM8" i="47"/>
  <c r="AM6" i="47"/>
  <c r="AY6" i="47" s="1"/>
  <c r="AM17" i="47"/>
  <c r="AM16" i="47"/>
  <c r="AQ14" i="47" s="1"/>
  <c r="AM15" i="47"/>
  <c r="AL23" i="47"/>
  <c r="AL10" i="47"/>
  <c r="AL20" i="47"/>
  <c r="AL22" i="47"/>
  <c r="AL21" i="47"/>
  <c r="AL13" i="47"/>
  <c r="Y37" i="47"/>
  <c r="AL6" i="47"/>
  <c r="G37" i="47"/>
  <c r="AL12" i="47"/>
  <c r="AL16" i="47"/>
  <c r="AL17" i="47"/>
  <c r="AL26" i="47"/>
  <c r="AL25" i="47"/>
  <c r="AL19" i="47"/>
  <c r="AL18" i="47"/>
  <c r="AL11" i="47"/>
  <c r="AL7" i="47"/>
  <c r="AL8" i="47"/>
  <c r="AL9" i="47"/>
  <c r="AL15" i="47"/>
  <c r="H35" i="53"/>
  <c r="H34" i="53"/>
  <c r="H33" i="53"/>
  <c r="H32" i="53"/>
  <c r="H18" i="53"/>
  <c r="H27" i="53"/>
  <c r="H12" i="53"/>
  <c r="H6" i="53"/>
  <c r="H24" i="53"/>
  <c r="H14" i="53"/>
  <c r="H16" i="53"/>
  <c r="H26" i="53"/>
  <c r="H23" i="53"/>
  <c r="H11" i="53"/>
  <c r="H8" i="53"/>
  <c r="H7" i="53"/>
  <c r="H13" i="53"/>
  <c r="H15" i="53"/>
  <c r="H17" i="53"/>
  <c r="H9" i="53"/>
  <c r="H25" i="53"/>
  <c r="H21" i="53"/>
  <c r="H22" i="53"/>
  <c r="H29" i="53"/>
  <c r="H19" i="53"/>
  <c r="H31" i="53"/>
  <c r="H28" i="53"/>
  <c r="H10" i="53"/>
  <c r="H20" i="53"/>
  <c r="H30" i="53"/>
  <c r="L36" i="53"/>
  <c r="N36" i="53"/>
  <c r="P36" i="53"/>
  <c r="R36" i="53"/>
  <c r="V36" i="53"/>
  <c r="AB36" i="53"/>
  <c r="AD36" i="53"/>
  <c r="AF36" i="53"/>
  <c r="AJ36" i="53"/>
  <c r="T36" i="53"/>
  <c r="X36" i="53"/>
  <c r="Z36" i="53"/>
  <c r="AH36" i="53"/>
  <c r="A7" i="53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L31" i="53"/>
  <c r="AM27" i="53"/>
  <c r="AZ27" i="53" s="1"/>
  <c r="AM24" i="53"/>
  <c r="AM23" i="53"/>
  <c r="AX23" i="53" s="1"/>
  <c r="AM21" i="53"/>
  <c r="AM25" i="53"/>
  <c r="AY25" i="53" s="1"/>
  <c r="AM20" i="53"/>
  <c r="AM26" i="53"/>
  <c r="AY26" i="53" s="1"/>
  <c r="AM22" i="53"/>
  <c r="AU21" i="53" s="1"/>
  <c r="AM16" i="53"/>
  <c r="BA15" i="53" s="1"/>
  <c r="AM17" i="53"/>
  <c r="AM10" i="53"/>
  <c r="AQ17" i="53" s="1"/>
  <c r="AM19" i="53"/>
  <c r="AW18" i="53" s="1"/>
  <c r="AM14" i="53"/>
  <c r="AO22" i="53" s="1"/>
  <c r="AL7" i="53"/>
  <c r="AM33" i="53"/>
  <c r="AX33" i="53" s="1"/>
  <c r="AM30" i="53"/>
  <c r="AN30" i="53" s="1"/>
  <c r="AM31" i="53"/>
  <c r="AO31" i="53" s="1"/>
  <c r="AM32" i="53"/>
  <c r="AO32" i="53" s="1"/>
  <c r="AM34" i="53"/>
  <c r="AN34" i="53" s="1"/>
  <c r="AM29" i="53"/>
  <c r="AQ29" i="53" s="1"/>
  <c r="AM28" i="53"/>
  <c r="AN28" i="53" s="1"/>
  <c r="AL16" i="53"/>
  <c r="AL14" i="53"/>
  <c r="AM35" i="53"/>
  <c r="AS35" i="53" s="1"/>
  <c r="AL29" i="53"/>
  <c r="AL13" i="53"/>
  <c r="AL10" i="53"/>
  <c r="AL23" i="53"/>
  <c r="AL33" i="53"/>
  <c r="AL34" i="53"/>
  <c r="AL6" i="53"/>
  <c r="AL17" i="53"/>
  <c r="AL11" i="53"/>
  <c r="AL26" i="53"/>
  <c r="AL22" i="53"/>
  <c r="AL30" i="53"/>
  <c r="W36" i="53"/>
  <c r="U36" i="53"/>
  <c r="S36" i="53"/>
  <c r="AK36" i="53"/>
  <c r="AG36" i="53"/>
  <c r="AE36" i="53"/>
  <c r="AC36" i="53"/>
  <c r="AI36" i="53"/>
  <c r="AA36" i="53"/>
  <c r="Y36" i="53"/>
  <c r="Q36" i="53"/>
  <c r="O36" i="53"/>
  <c r="M36" i="53"/>
  <c r="AL32" i="53"/>
  <c r="AL25" i="53"/>
  <c r="AL27" i="53"/>
  <c r="AL19" i="53"/>
  <c r="Y37" i="53"/>
  <c r="AL21" i="53"/>
  <c r="G37" i="53"/>
  <c r="AL28" i="53"/>
  <c r="AL18" i="53"/>
  <c r="AL20" i="53"/>
  <c r="AL15" i="53"/>
  <c r="AL8" i="53"/>
  <c r="AL35" i="53"/>
  <c r="AL9" i="53"/>
  <c r="AL12" i="53"/>
  <c r="AL24" i="53"/>
  <c r="H6" i="54"/>
  <c r="H19" i="54"/>
  <c r="H33" i="54"/>
  <c r="H8" i="54"/>
  <c r="H10" i="54"/>
  <c r="H29" i="54"/>
  <c r="H34" i="54"/>
  <c r="H7" i="54"/>
  <c r="H22" i="54"/>
  <c r="H14" i="54"/>
  <c r="H25" i="54"/>
  <c r="H13" i="54"/>
  <c r="H28" i="54"/>
  <c r="H24" i="54"/>
  <c r="H31" i="54"/>
  <c r="H23" i="54"/>
  <c r="H27" i="54"/>
  <c r="H18" i="54"/>
  <c r="H32" i="54"/>
  <c r="H12" i="54"/>
  <c r="L36" i="54"/>
  <c r="N36" i="54"/>
  <c r="P36" i="54"/>
  <c r="R36" i="54"/>
  <c r="V36" i="54"/>
  <c r="AB36" i="54"/>
  <c r="AD36" i="54"/>
  <c r="AF36" i="54"/>
  <c r="AJ36" i="54"/>
  <c r="M36" i="54"/>
  <c r="O36" i="54"/>
  <c r="Q36" i="54"/>
  <c r="S36" i="54"/>
  <c r="T36" i="54"/>
  <c r="U36" i="54"/>
  <c r="W36" i="54"/>
  <c r="X36" i="54"/>
  <c r="Y36" i="54"/>
  <c r="Z36" i="54"/>
  <c r="AA36" i="54"/>
  <c r="AC36" i="54"/>
  <c r="AE36" i="54"/>
  <c r="AG36" i="54"/>
  <c r="AH36" i="54"/>
  <c r="AI36" i="54"/>
  <c r="A7" i="54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M16" i="54"/>
  <c r="AM18" i="54"/>
  <c r="AU18" i="54" s="1"/>
  <c r="AM8" i="54"/>
  <c r="AM15" i="54"/>
  <c r="AT15" i="54" s="1"/>
  <c r="AM9" i="54"/>
  <c r="AM22" i="54"/>
  <c r="AM24" i="54"/>
  <c r="AQ24" i="54" s="1"/>
  <c r="AN23" i="54"/>
  <c r="AM19" i="54"/>
  <c r="AQ19" i="54" s="1"/>
  <c r="AN18" i="54"/>
  <c r="AM23" i="54"/>
  <c r="BA23" i="54" s="1"/>
  <c r="AM21" i="54"/>
  <c r="AN26" i="54"/>
  <c r="AM20" i="54"/>
  <c r="AO20" i="54" s="1"/>
  <c r="AU19" i="54"/>
  <c r="AO11" i="54"/>
  <c r="AR11" i="54"/>
  <c r="AT11" i="54"/>
  <c r="AV11" i="54"/>
  <c r="AX11" i="54"/>
  <c r="AZ11" i="54"/>
  <c r="AO10" i="54"/>
  <c r="AR10" i="54"/>
  <c r="AT10" i="54"/>
  <c r="AW10" i="54"/>
  <c r="AY10" i="54"/>
  <c r="BA10" i="54"/>
  <c r="AO17" i="54"/>
  <c r="AS17" i="54"/>
  <c r="AV17" i="54"/>
  <c r="AX17" i="54"/>
  <c r="AZ17" i="54"/>
  <c r="AP18" i="54"/>
  <c r="AR18" i="54"/>
  <c r="AT18" i="54"/>
  <c r="AW18" i="54"/>
  <c r="AY18" i="54"/>
  <c r="BA18" i="54"/>
  <c r="AQ20" i="54"/>
  <c r="AU20" i="54"/>
  <c r="AZ20" i="54"/>
  <c r="AL6" i="54"/>
  <c r="AL33" i="54"/>
  <c r="AL14" i="54"/>
  <c r="AL25" i="54"/>
  <c r="AL29" i="54"/>
  <c r="AL7" i="54"/>
  <c r="AL31" i="54"/>
  <c r="Y37" i="54"/>
  <c r="AL28" i="54"/>
  <c r="G37" i="54"/>
  <c r="AL19" i="54"/>
  <c r="AL18" i="54"/>
  <c r="AL24" i="54"/>
  <c r="AL10" i="54"/>
  <c r="AL8" i="54"/>
  <c r="AL13" i="54"/>
  <c r="AL22" i="54"/>
  <c r="AL32" i="54"/>
  <c r="AL23" i="54"/>
  <c r="AL12" i="54"/>
  <c r="AL27" i="54"/>
  <c r="AL34" i="54"/>
  <c r="A7" i="5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H8" i="51"/>
  <c r="H20" i="51"/>
  <c r="H10" i="51"/>
  <c r="H24" i="51"/>
  <c r="H14" i="51"/>
  <c r="H11" i="51"/>
  <c r="H29" i="51"/>
  <c r="H16" i="51"/>
  <c r="H32" i="51"/>
  <c r="H28" i="51"/>
  <c r="H18" i="51"/>
  <c r="H15" i="51"/>
  <c r="H9" i="51"/>
  <c r="H22" i="51"/>
  <c r="H19" i="51"/>
  <c r="H17" i="51"/>
  <c r="H27" i="51"/>
  <c r="H6" i="51"/>
  <c r="H25" i="51"/>
  <c r="H26" i="51"/>
  <c r="H21" i="51"/>
  <c r="H31" i="51"/>
  <c r="H35" i="51"/>
  <c r="H30" i="51"/>
  <c r="H7" i="51"/>
  <c r="H34" i="51"/>
  <c r="H12" i="51"/>
  <c r="H13" i="51"/>
  <c r="H33" i="51"/>
  <c r="H23" i="51"/>
  <c r="L36" i="51"/>
  <c r="N36" i="51"/>
  <c r="P36" i="51"/>
  <c r="R36" i="51"/>
  <c r="AJ36" i="51"/>
  <c r="AM21" i="51"/>
  <c r="AN21" i="51" s="1"/>
  <c r="AM20" i="51"/>
  <c r="AR20" i="51" s="1"/>
  <c r="AM18" i="51"/>
  <c r="AN18" i="51" s="1"/>
  <c r="AO20" i="51"/>
  <c r="AX20" i="51"/>
  <c r="AT18" i="51"/>
  <c r="AM32" i="51"/>
  <c r="AN32" i="51" s="1"/>
  <c r="AU32" i="51"/>
  <c r="AM34" i="51"/>
  <c r="AL19" i="51"/>
  <c r="AL29" i="51"/>
  <c r="AL14" i="51"/>
  <c r="AL34" i="51"/>
  <c r="AL17" i="51"/>
  <c r="AL6" i="51"/>
  <c r="AL8" i="51"/>
  <c r="AL15" i="51"/>
  <c r="AL18" i="51"/>
  <c r="AL16" i="51"/>
  <c r="AL10" i="51"/>
  <c r="AL22" i="51"/>
  <c r="AL11" i="51"/>
  <c r="AL7" i="51"/>
  <c r="AL26" i="51"/>
  <c r="AL13" i="51"/>
  <c r="AL30" i="51"/>
  <c r="AL28" i="51"/>
  <c r="AL23" i="51"/>
  <c r="S36" i="51"/>
  <c r="AK36" i="51"/>
  <c r="Q36" i="51"/>
  <c r="O36" i="51"/>
  <c r="M36" i="51"/>
  <c r="AL20" i="51"/>
  <c r="AL24" i="51"/>
  <c r="AL21" i="51"/>
  <c r="Y37" i="51"/>
  <c r="AL12" i="51"/>
  <c r="G37" i="51"/>
  <c r="AL9" i="51"/>
  <c r="AL33" i="51"/>
  <c r="AL25" i="51"/>
  <c r="AL31" i="51"/>
  <c r="AL32" i="51"/>
  <c r="AL27" i="51"/>
  <c r="AL35" i="51"/>
  <c r="A7" i="52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M32" i="52"/>
  <c r="AV32" i="52" s="1"/>
  <c r="AL21" i="52"/>
  <c r="AM16" i="52"/>
  <c r="AU16" i="52" s="1"/>
  <c r="AM19" i="52"/>
  <c r="AU19" i="52" s="1"/>
  <c r="AM14" i="52"/>
  <c r="AX14" i="52" s="1"/>
  <c r="AM18" i="52"/>
  <c r="AM15" i="52"/>
  <c r="AV15" i="52" s="1"/>
  <c r="AM20" i="52"/>
  <c r="H21" i="52"/>
  <c r="AM31" i="52"/>
  <c r="BA31" i="52" s="1"/>
  <c r="AL10" i="52"/>
  <c r="H10" i="52"/>
  <c r="AM30" i="52"/>
  <c r="AL15" i="52"/>
  <c r="AM25" i="52"/>
  <c r="AY25" i="52" s="1"/>
  <c r="H15" i="52"/>
  <c r="AM29" i="52"/>
  <c r="AV29" i="52" s="1"/>
  <c r="AL25" i="52"/>
  <c r="AM22" i="52"/>
  <c r="AX22" i="52" s="1"/>
  <c r="AM21" i="52"/>
  <c r="AP20" i="52"/>
  <c r="H25" i="52"/>
  <c r="AM28" i="52"/>
  <c r="AR28" i="52" s="1"/>
  <c r="AL11" i="52"/>
  <c r="H11" i="52"/>
  <c r="H7" i="52"/>
  <c r="H12" i="52"/>
  <c r="H22" i="52"/>
  <c r="H31" i="52"/>
  <c r="H32" i="52"/>
  <c r="H23" i="52"/>
  <c r="H13" i="52"/>
  <c r="H30" i="52"/>
  <c r="H6" i="52"/>
  <c r="H18" i="52"/>
  <c r="H19" i="52"/>
  <c r="H33" i="52"/>
  <c r="H35" i="52"/>
  <c r="H20" i="52"/>
  <c r="H9" i="52"/>
  <c r="H16" i="52"/>
  <c r="H14" i="52"/>
  <c r="H8" i="52"/>
  <c r="H24" i="52"/>
  <c r="L36" i="52"/>
  <c r="N36" i="52"/>
  <c r="P36" i="52"/>
  <c r="R36" i="52"/>
  <c r="V36" i="52"/>
  <c r="AB36" i="52"/>
  <c r="AD36" i="52"/>
  <c r="AF36" i="52"/>
  <c r="AJ36" i="52"/>
  <c r="T36" i="52"/>
  <c r="X36" i="52"/>
  <c r="Z36" i="52"/>
  <c r="AH36" i="52"/>
  <c r="AM24" i="52"/>
  <c r="AM27" i="52"/>
  <c r="AN27" i="52" s="1"/>
  <c r="AL20" i="52"/>
  <c r="AM17" i="52"/>
  <c r="AN17" i="52" s="1"/>
  <c r="AM26" i="52"/>
  <c r="AM23" i="52"/>
  <c r="AL6" i="52"/>
  <c r="W36" i="52"/>
  <c r="U36" i="52"/>
  <c r="S36" i="52"/>
  <c r="AK36" i="52"/>
  <c r="AG36" i="52"/>
  <c r="AE36" i="52"/>
  <c r="AC36" i="52"/>
  <c r="AI36" i="52"/>
  <c r="AA36" i="52"/>
  <c r="Y36" i="52"/>
  <c r="Q36" i="52"/>
  <c r="O36" i="52"/>
  <c r="M36" i="52"/>
  <c r="AL7" i="52"/>
  <c r="AL30" i="52"/>
  <c r="AL16" i="52"/>
  <c r="AL8" i="52"/>
  <c r="AL24" i="52"/>
  <c r="Y37" i="52"/>
  <c r="AL35" i="52"/>
  <c r="G37" i="52"/>
  <c r="AL18" i="52"/>
  <c r="AL9" i="52"/>
  <c r="AL13" i="52"/>
  <c r="AL31" i="52"/>
  <c r="AL14" i="52"/>
  <c r="AL32" i="52"/>
  <c r="AL33" i="52"/>
  <c r="AL22" i="52"/>
  <c r="AL19" i="52"/>
  <c r="AL12" i="52"/>
  <c r="AL23" i="52"/>
  <c r="AL10" i="45"/>
  <c r="H10" i="45"/>
  <c r="AL16" i="45"/>
  <c r="H16" i="45"/>
  <c r="AL34" i="45"/>
  <c r="H34" i="45"/>
  <c r="AL6" i="45"/>
  <c r="H6" i="45"/>
  <c r="AL21" i="45"/>
  <c r="H21" i="45"/>
  <c r="AL23" i="45"/>
  <c r="H23" i="45"/>
  <c r="AL33" i="45"/>
  <c r="H33" i="45"/>
  <c r="AL19" i="45"/>
  <c r="H19" i="45"/>
  <c r="H11" i="45"/>
  <c r="H31" i="45"/>
  <c r="H26" i="45"/>
  <c r="H8" i="45"/>
  <c r="H29" i="45"/>
  <c r="H24" i="45"/>
  <c r="H22" i="45"/>
  <c r="H30" i="45"/>
  <c r="H12" i="45"/>
  <c r="H27" i="45"/>
  <c r="H14" i="45"/>
  <c r="H7" i="45"/>
  <c r="L36" i="45"/>
  <c r="N36" i="45"/>
  <c r="P36" i="45"/>
  <c r="R36" i="45"/>
  <c r="V36" i="45"/>
  <c r="AB36" i="45"/>
  <c r="AD36" i="45"/>
  <c r="AF36" i="45"/>
  <c r="AJ36" i="45"/>
  <c r="T36" i="45"/>
  <c r="X36" i="45"/>
  <c r="Z36" i="45"/>
  <c r="AH36" i="45"/>
  <c r="W36" i="45"/>
  <c r="U36" i="45"/>
  <c r="S36" i="45"/>
  <c r="AK36" i="45"/>
  <c r="AG36" i="45"/>
  <c r="AE36" i="45"/>
  <c r="AC36" i="45"/>
  <c r="AI36" i="45"/>
  <c r="AA36" i="45"/>
  <c r="Y36" i="45"/>
  <c r="Q36" i="45"/>
  <c r="O36" i="45"/>
  <c r="M36" i="45"/>
  <c r="AL11" i="45"/>
  <c r="AL29" i="45"/>
  <c r="AL8" i="45"/>
  <c r="AL30" i="45"/>
  <c r="AL12" i="45"/>
  <c r="Y37" i="45"/>
  <c r="AL27" i="45"/>
  <c r="G37" i="45"/>
  <c r="AL14" i="45"/>
  <c r="AL31" i="45"/>
  <c r="AL7" i="45"/>
  <c r="AL24" i="45"/>
  <c r="AL26" i="45"/>
  <c r="AL22" i="45"/>
  <c r="AM25" i="44"/>
  <c r="AL23" i="44"/>
  <c r="H23" i="44"/>
  <c r="AL18" i="44"/>
  <c r="H18" i="44"/>
  <c r="H30" i="44"/>
  <c r="H26" i="44"/>
  <c r="H32" i="44"/>
  <c r="H19" i="44"/>
  <c r="H24" i="44"/>
  <c r="H34" i="44"/>
  <c r="H33" i="44"/>
  <c r="H20" i="44"/>
  <c r="H8" i="44"/>
  <c r="H6" i="44"/>
  <c r="H17" i="44"/>
  <c r="H27" i="44"/>
  <c r="H29" i="44"/>
  <c r="AJ37" i="44"/>
  <c r="N37" i="44"/>
  <c r="AF37" i="44"/>
  <c r="V37" i="44"/>
  <c r="Z37" i="44"/>
  <c r="AB37" i="44"/>
  <c r="T37" i="44"/>
  <c r="X37" i="44"/>
  <c r="AH37" i="44"/>
  <c r="AD37" i="44"/>
  <c r="L37" i="44"/>
  <c r="P37" i="44"/>
  <c r="R37" i="44"/>
  <c r="W37" i="44"/>
  <c r="U37" i="44"/>
  <c r="S37" i="44"/>
  <c r="AM22" i="44"/>
  <c r="AU30" i="44"/>
  <c r="AN29" i="44"/>
  <c r="AQ29" i="44"/>
  <c r="AS29" i="44"/>
  <c r="AV29" i="44"/>
  <c r="AY29" i="44"/>
  <c r="AG37" i="44"/>
  <c r="AE37" i="44"/>
  <c r="AC37" i="44"/>
  <c r="AI37" i="44"/>
  <c r="AA37" i="44"/>
  <c r="Y37" i="44"/>
  <c r="Q37" i="44"/>
  <c r="O37" i="44"/>
  <c r="M37" i="44"/>
  <c r="AL30" i="44"/>
  <c r="AL26" i="44"/>
  <c r="AL6" i="44"/>
  <c r="AL24" i="44"/>
  <c r="AL17" i="44"/>
  <c r="Y38" i="44"/>
  <c r="AL33" i="44"/>
  <c r="G38" i="44"/>
  <c r="AL34" i="44"/>
  <c r="AL20" i="44"/>
  <c r="AL32" i="44"/>
  <c r="AL8" i="44"/>
  <c r="AL29" i="44"/>
  <c r="AL27" i="44"/>
  <c r="AL19" i="44"/>
  <c r="AL38" i="49"/>
  <c r="H41" i="49"/>
  <c r="AL44" i="49"/>
  <c r="H25" i="49"/>
  <c r="AL21" i="49"/>
  <c r="H22" i="49"/>
  <c r="AL29" i="49"/>
  <c r="H23" i="49"/>
  <c r="AL31" i="49"/>
  <c r="H43" i="49"/>
  <c r="H45" i="49"/>
  <c r="H9" i="49"/>
  <c r="H39" i="49"/>
  <c r="H36" i="49"/>
  <c r="H21" i="49"/>
  <c r="H19" i="49"/>
  <c r="H35" i="49"/>
  <c r="H20" i="49"/>
  <c r="H8" i="49"/>
  <c r="H33" i="49"/>
  <c r="H16" i="49"/>
  <c r="H27" i="49"/>
  <c r="H6" i="49"/>
  <c r="H15" i="49"/>
  <c r="H17" i="49"/>
  <c r="L46" i="49"/>
  <c r="N46" i="49"/>
  <c r="P46" i="49"/>
  <c r="R46" i="49"/>
  <c r="V46" i="49"/>
  <c r="AB46" i="49"/>
  <c r="AD46" i="49"/>
  <c r="AF46" i="49"/>
  <c r="T46" i="49"/>
  <c r="X46" i="49"/>
  <c r="Z46" i="49"/>
  <c r="AH46" i="49"/>
  <c r="AJ46" i="49"/>
  <c r="G47" i="49"/>
  <c r="W46" i="49"/>
  <c r="U46" i="49"/>
  <c r="S46" i="49"/>
  <c r="AK46" i="49"/>
  <c r="AG46" i="49"/>
  <c r="AE46" i="49"/>
  <c r="AC46" i="49"/>
  <c r="AI46" i="49"/>
  <c r="AA46" i="49"/>
  <c r="Y46" i="49"/>
  <c r="Q46" i="49"/>
  <c r="O46" i="49"/>
  <c r="AL10" i="49"/>
  <c r="AL41" i="49"/>
  <c r="AL26" i="49"/>
  <c r="AL11" i="49"/>
  <c r="AL39" i="49"/>
  <c r="AL35" i="49"/>
  <c r="Y47" i="49"/>
  <c r="AL32" i="49"/>
  <c r="AL45" i="49"/>
  <c r="AL20" i="49"/>
  <c r="AL12" i="49"/>
  <c r="AL42" i="49"/>
  <c r="AL9" i="49"/>
  <c r="AL40" i="49"/>
  <c r="AL23" i="49"/>
  <c r="AL30" i="49"/>
  <c r="H11" i="56"/>
  <c r="AM6" i="56"/>
  <c r="AR6" i="56" s="1"/>
  <c r="AM9" i="56"/>
  <c r="AM12" i="56"/>
  <c r="AU12" i="56" s="1"/>
  <c r="AL11" i="56"/>
  <c r="H8" i="56"/>
  <c r="AM7" i="56"/>
  <c r="AP7" i="56" s="1"/>
  <c r="AM8" i="56"/>
  <c r="AQ8" i="56" s="1"/>
  <c r="AM11" i="56"/>
  <c r="AO11" i="56"/>
  <c r="AT11" i="56"/>
  <c r="AX11" i="56"/>
  <c r="AM10" i="56"/>
  <c r="AP10" i="56"/>
  <c r="AQ10" i="56"/>
  <c r="AS10" i="56"/>
  <c r="AV10" i="56"/>
  <c r="AY10" i="56"/>
  <c r="BA10" i="56"/>
  <c r="AZ9" i="56"/>
  <c r="AM13" i="56"/>
  <c r="AN13" i="56" s="1"/>
  <c r="AM14" i="56"/>
  <c r="AU14" i="56" s="1"/>
  <c r="AL8" i="56"/>
  <c r="H7" i="56"/>
  <c r="AL7" i="56"/>
  <c r="H12" i="56"/>
  <c r="AL12" i="56"/>
  <c r="H6" i="56"/>
  <c r="AL6" i="56"/>
  <c r="H15" i="56"/>
  <c r="AL15" i="56"/>
  <c r="H13" i="56"/>
  <c r="AL13" i="56"/>
  <c r="H16" i="56"/>
  <c r="AL16" i="56"/>
  <c r="H17" i="56"/>
  <c r="AL17" i="56"/>
  <c r="H14" i="56"/>
  <c r="AM15" i="56"/>
  <c r="AN15" i="56" s="1"/>
  <c r="AL14" i="56"/>
  <c r="H10" i="56"/>
  <c r="AM16" i="56"/>
  <c r="AO16" i="56" s="1"/>
  <c r="AL10" i="56"/>
  <c r="H9" i="56"/>
  <c r="AM17" i="56"/>
  <c r="AN17" i="56" s="1"/>
  <c r="AS17" i="56"/>
  <c r="AL9" i="56"/>
  <c r="H18" i="56"/>
  <c r="AM18" i="56"/>
  <c r="AU18" i="56" s="1"/>
  <c r="AL18" i="56"/>
  <c r="H19" i="56"/>
  <c r="AM19" i="56"/>
  <c r="AU19" i="56" s="1"/>
  <c r="AP19" i="56"/>
  <c r="AT19" i="56"/>
  <c r="AY19" i="56"/>
  <c r="AL19" i="56"/>
  <c r="H20" i="56"/>
  <c r="AM20" i="56"/>
  <c r="AO20" i="56" s="1"/>
  <c r="AQ20" i="56"/>
  <c r="AU20" i="56"/>
  <c r="AY20" i="56"/>
  <c r="AL20" i="56"/>
  <c r="H21" i="56"/>
  <c r="AM21" i="56"/>
  <c r="AO21" i="56" s="1"/>
  <c r="AL21" i="56"/>
  <c r="H22" i="56"/>
  <c r="AM22" i="56"/>
  <c r="AO22" i="56" s="1"/>
  <c r="AQ22" i="56"/>
  <c r="AY22" i="56"/>
  <c r="AL22" i="56"/>
  <c r="H23" i="56"/>
  <c r="AM23" i="56"/>
  <c r="AU23" i="56" s="1"/>
  <c r="AL23" i="56"/>
  <c r="H24" i="56"/>
  <c r="AM24" i="56"/>
  <c r="AL24" i="56"/>
  <c r="H35" i="56"/>
  <c r="AM35" i="56"/>
  <c r="AZ35" i="56"/>
  <c r="AN35" i="56"/>
  <c r="AO35" i="56"/>
  <c r="AP35" i="56"/>
  <c r="AQ35" i="56"/>
  <c r="AR35" i="56"/>
  <c r="AS35" i="56"/>
  <c r="AT35" i="56"/>
  <c r="AU35" i="56"/>
  <c r="AV35" i="56"/>
  <c r="AW35" i="56"/>
  <c r="AX35" i="56"/>
  <c r="AY35" i="56"/>
  <c r="BA35" i="56"/>
  <c r="AL35" i="56"/>
  <c r="L36" i="56"/>
  <c r="M36" i="56"/>
  <c r="N36" i="56"/>
  <c r="O36" i="56"/>
  <c r="P36" i="56"/>
  <c r="Q36" i="56"/>
  <c r="R36" i="56"/>
  <c r="S36" i="56"/>
  <c r="T36" i="56"/>
  <c r="U36" i="56"/>
  <c r="V36" i="56"/>
  <c r="W36" i="56"/>
  <c r="X36" i="56"/>
  <c r="Y36" i="56"/>
  <c r="Z36" i="56"/>
  <c r="AA36" i="56"/>
  <c r="AB36" i="56"/>
  <c r="AC36" i="56"/>
  <c r="AD36" i="56"/>
  <c r="AE36" i="56"/>
  <c r="AF36" i="56"/>
  <c r="AG36" i="56"/>
  <c r="AH36" i="56"/>
  <c r="AI36" i="56"/>
  <c r="AJ36" i="56"/>
  <c r="AK36" i="56"/>
  <c r="G37" i="56"/>
  <c r="Y37" i="56"/>
  <c r="AZ23" i="52"/>
  <c r="AV35" i="52"/>
  <c r="AX35" i="52"/>
  <c r="AU35" i="52"/>
  <c r="AZ34" i="52"/>
  <c r="AO34" i="52"/>
  <c r="AU34" i="52"/>
  <c r="AY34" i="52"/>
  <c r="AO33" i="52"/>
  <c r="AS33" i="52"/>
  <c r="AW33" i="52"/>
  <c r="BA33" i="52"/>
  <c r="AP33" i="52"/>
  <c r="AT33" i="52"/>
  <c r="AX33" i="52"/>
  <c r="AY17" i="56"/>
  <c r="AO15" i="56"/>
  <c r="AR18" i="50"/>
  <c r="AR21" i="50"/>
  <c r="AZ22" i="50"/>
  <c r="AX22" i="50"/>
  <c r="AV22" i="50"/>
  <c r="AT22" i="50"/>
  <c r="AR22" i="50"/>
  <c r="AP22" i="50"/>
  <c r="AZ24" i="50"/>
  <c r="AX24" i="50"/>
  <c r="AV24" i="50"/>
  <c r="AT24" i="50"/>
  <c r="AR24" i="50"/>
  <c r="AP24" i="50"/>
  <c r="AZ28" i="54"/>
  <c r="AO34" i="54"/>
  <c r="AS34" i="54"/>
  <c r="AV34" i="54"/>
  <c r="AX34" i="54"/>
  <c r="AT33" i="54"/>
  <c r="AW33" i="54"/>
  <c r="AR32" i="54"/>
  <c r="AZ32" i="54"/>
  <c r="AX32" i="54"/>
  <c r="AS32" i="54"/>
  <c r="AW32" i="54"/>
  <c r="AS31" i="54"/>
  <c r="AP31" i="54"/>
  <c r="AP30" i="54"/>
  <c r="AO30" i="54"/>
  <c r="AS30" i="54"/>
  <c r="AY30" i="54"/>
  <c r="AR29" i="54"/>
  <c r="AX29" i="54"/>
  <c r="AW29" i="54"/>
  <c r="AT28" i="54"/>
  <c r="AQ28" i="54"/>
  <c r="AU28" i="54"/>
  <c r="AN27" i="54"/>
  <c r="AT27" i="54"/>
  <c r="AW27" i="54"/>
  <c r="AZ30" i="54"/>
  <c r="AU25" i="54"/>
  <c r="AP25" i="54"/>
  <c r="AO17" i="56"/>
  <c r="AZ21" i="56"/>
  <c r="AT21" i="56"/>
  <c r="AR21" i="56"/>
  <c r="AS21" i="56"/>
  <c r="AW21" i="56"/>
  <c r="AT18" i="56"/>
  <c r="AX17" i="56"/>
  <c r="AT17" i="56"/>
  <c r="AP17" i="56"/>
  <c r="AX16" i="56"/>
  <c r="AT16" i="56"/>
  <c r="AP16" i="56"/>
  <c r="AZ15" i="56"/>
  <c r="AV15" i="56"/>
  <c r="AR15" i="56"/>
  <c r="AQ16" i="56"/>
  <c r="AP22" i="52"/>
  <c r="AV30" i="53"/>
  <c r="AP22" i="55"/>
  <c r="AS35" i="47"/>
  <c r="AV17" i="55"/>
  <c r="AV9" i="55"/>
  <c r="AR14" i="50"/>
  <c r="AV22" i="44"/>
  <c r="AZ33" i="54"/>
  <c r="BA28" i="54"/>
  <c r="AW30" i="53"/>
  <c r="AS24" i="55"/>
  <c r="AW22" i="55"/>
  <c r="AO12" i="55"/>
  <c r="BA7" i="55"/>
  <c r="AY15" i="56"/>
  <c r="AS22" i="52"/>
  <c r="AV19" i="50"/>
  <c r="AW17" i="50"/>
  <c r="AQ11" i="50"/>
  <c r="AN35" i="54"/>
  <c r="AP35" i="54"/>
  <c r="AS35" i="54"/>
  <c r="AT35" i="54"/>
  <c r="AW35" i="54"/>
  <c r="AX35" i="54"/>
  <c r="AX17" i="50"/>
  <c r="AP17" i="50"/>
  <c r="AV19" i="47"/>
  <c r="AY27" i="52"/>
  <c r="AS27" i="52"/>
  <c r="AT27" i="52"/>
  <c r="AU16" i="56"/>
  <c r="AU15" i="56"/>
  <c r="BA16" i="56"/>
  <c r="AY22" i="50"/>
  <c r="AU22" i="50"/>
  <c r="AQ22" i="50"/>
  <c r="AY24" i="50"/>
  <c r="AU24" i="50"/>
  <c r="AQ24" i="50"/>
  <c r="AV12" i="47"/>
  <c r="AT12" i="47"/>
  <c r="AT24" i="55"/>
  <c r="AR12" i="55"/>
  <c r="AN33" i="44"/>
  <c r="AQ33" i="44"/>
  <c r="AR33" i="44"/>
  <c r="AU33" i="44"/>
  <c r="AV33" i="44"/>
  <c r="AZ33" i="44"/>
  <c r="AY19" i="47"/>
  <c r="AT27" i="47"/>
  <c r="AU24" i="55"/>
  <c r="AU17" i="50"/>
  <c r="BA22" i="50"/>
  <c r="AS22" i="50"/>
  <c r="BA24" i="50"/>
  <c r="AS24" i="50"/>
  <c r="AO28" i="55"/>
  <c r="AR22" i="53"/>
  <c r="AR17" i="53"/>
  <c r="BA15" i="56"/>
  <c r="AZ13" i="56"/>
  <c r="AV13" i="56"/>
  <c r="AR13" i="56"/>
  <c r="AX6" i="56"/>
  <c r="AZ12" i="56"/>
  <c r="AQ12" i="56"/>
  <c r="AZ14" i="52"/>
  <c r="AS18" i="53"/>
  <c r="AQ18" i="53"/>
  <c r="AY25" i="55"/>
  <c r="AV11" i="47"/>
  <c r="AY24" i="55"/>
  <c r="AW24" i="50"/>
  <c r="AX35" i="46"/>
  <c r="AP35" i="46"/>
  <c r="AT29" i="44"/>
  <c r="AV21" i="44"/>
  <c r="AR21" i="44"/>
  <c r="AT30" i="44"/>
  <c r="AX30" i="44"/>
  <c r="AV27" i="45"/>
  <c r="AP27" i="45"/>
  <c r="AN26" i="45"/>
  <c r="AU30" i="45"/>
  <c r="AX35" i="53"/>
  <c r="AV35" i="53"/>
  <c r="AU32" i="53"/>
  <c r="BA20" i="52"/>
  <c r="AV18" i="52"/>
  <c r="AO35" i="45"/>
  <c r="AQ27" i="45"/>
  <c r="AV24" i="45"/>
  <c r="AO21" i="44"/>
  <c r="AU21" i="44"/>
  <c r="BA21" i="44"/>
  <c r="AZ34" i="44"/>
  <c r="AO6" i="56"/>
  <c r="AW13" i="56"/>
  <c r="AQ13" i="56"/>
  <c r="AY13" i="56"/>
  <c r="AY22" i="53"/>
  <c r="AW6" i="56"/>
  <c r="AW22" i="53"/>
  <c r="AX28" i="55"/>
  <c r="AS14" i="52"/>
  <c r="AQ14" i="52"/>
  <c r="BA21" i="52"/>
  <c r="AU18" i="52"/>
  <c r="AU21" i="51"/>
  <c r="AW35" i="46"/>
  <c r="AS27" i="45"/>
  <c r="AX29" i="44"/>
  <c r="AY35" i="46"/>
  <c r="AY28" i="44"/>
  <c r="AP29" i="44"/>
  <c r="AZ30" i="44"/>
  <c r="AY21" i="51"/>
  <c r="AT21" i="51"/>
  <c r="AP21" i="51"/>
  <c r="AY16" i="56"/>
  <c r="AS9" i="55"/>
  <c r="AV28" i="55"/>
  <c r="AS8" i="55"/>
  <c r="AP15" i="53"/>
  <c r="AU17" i="56"/>
  <c r="AQ21" i="56"/>
  <c r="AY21" i="56"/>
  <c r="AP12" i="56"/>
  <c r="BA13" i="56"/>
  <c r="AY18" i="51"/>
  <c r="AU18" i="51"/>
  <c r="AQ18" i="51"/>
  <c r="AX21" i="51"/>
  <c r="AO21" i="51"/>
  <c r="AW29" i="53"/>
  <c r="AZ23" i="53"/>
  <c r="AX19" i="53"/>
  <c r="AY12" i="47"/>
  <c r="AU12" i="47"/>
  <c r="AQ12" i="47"/>
  <c r="AN25" i="47"/>
  <c r="AW22" i="50"/>
  <c r="AT33" i="45"/>
  <c r="AN36" i="44"/>
  <c r="AU35" i="44"/>
  <c r="AW26" i="44"/>
  <c r="AT36" i="44"/>
  <c r="AR26" i="44"/>
  <c r="AY16" i="44"/>
  <c r="AX33" i="44"/>
  <c r="AW34" i="44"/>
  <c r="AR10" i="44"/>
  <c r="AZ24" i="44"/>
  <c r="AU18" i="44"/>
  <c r="AW35" i="45"/>
  <c r="AS14" i="45"/>
  <c r="BA10" i="45"/>
  <c r="AU22" i="46"/>
  <c r="AY16" i="46"/>
  <c r="AN22" i="46"/>
  <c r="AQ40" i="49"/>
  <c r="AW43" i="49"/>
  <c r="AU38" i="49"/>
  <c r="AY14" i="51"/>
  <c r="AZ13" i="51"/>
  <c r="AV13" i="51"/>
  <c r="AR13" i="51"/>
  <c r="AN13" i="51"/>
  <c r="AP13" i="51"/>
  <c r="AS13" i="51"/>
  <c r="AT13" i="51"/>
  <c r="AW13" i="51"/>
  <c r="AX13" i="51"/>
  <c r="BA13" i="51"/>
  <c r="AU34" i="51"/>
  <c r="AR10" i="51"/>
  <c r="AP17" i="52"/>
  <c r="AO31" i="52"/>
  <c r="AY17" i="52"/>
  <c r="AP30" i="52"/>
  <c r="BA12" i="52"/>
  <c r="AV13" i="52"/>
  <c r="AO24" i="50"/>
  <c r="AN22" i="50"/>
  <c r="AQ26" i="50"/>
  <c r="AN34" i="50"/>
  <c r="AS34" i="50"/>
  <c r="AX34" i="50"/>
  <c r="AZ34" i="50"/>
  <c r="BA34" i="50"/>
  <c r="BA35" i="47"/>
  <c r="AO30" i="55"/>
  <c r="AP25" i="56"/>
  <c r="AU25" i="56"/>
  <c r="BA25" i="56"/>
  <c r="AX27" i="56"/>
  <c r="AP29" i="56"/>
  <c r="AU29" i="56"/>
  <c r="BA29" i="56"/>
  <c r="AS31" i="56"/>
  <c r="AX31" i="56"/>
  <c r="AP33" i="56"/>
  <c r="AU33" i="56"/>
  <c r="BA33" i="56"/>
  <c r="AS13" i="56"/>
  <c r="AU7" i="56"/>
  <c r="AQ7" i="56"/>
  <c r="AS25" i="56"/>
  <c r="AX25" i="56"/>
  <c r="AU27" i="56"/>
  <c r="AN28" i="56"/>
  <c r="AR28" i="56"/>
  <c r="AV28" i="56"/>
  <c r="AS29" i="56"/>
  <c r="AX29" i="56"/>
  <c r="AP31" i="56"/>
  <c r="AU31" i="56"/>
  <c r="BA31" i="56"/>
  <c r="AS33" i="56"/>
  <c r="AX33" i="56"/>
  <c r="AW34" i="56"/>
  <c r="AR21" i="54"/>
  <c r="AU15" i="54"/>
  <c r="AZ23" i="54"/>
  <c r="AR23" i="54"/>
  <c r="AU21" i="54"/>
  <c r="BA16" i="54"/>
  <c r="AQ34" i="53"/>
  <c r="AQ16" i="53"/>
  <c r="AX20" i="53"/>
  <c r="AP13" i="53"/>
  <c r="AR20" i="53"/>
  <c r="AX12" i="53"/>
  <c r="AO16" i="53"/>
  <c r="AP26" i="53"/>
  <c r="AT12" i="53"/>
  <c r="AQ33" i="53"/>
  <c r="BA12" i="53"/>
  <c r="AU12" i="53"/>
  <c r="AP12" i="53"/>
  <c r="AZ16" i="53"/>
  <c r="AW24" i="54"/>
  <c r="AO24" i="54"/>
  <c r="AW14" i="54"/>
  <c r="AP15" i="54"/>
  <c r="AR24" i="54"/>
  <c r="AT24" i="54"/>
  <c r="AW16" i="54"/>
  <c r="AR14" i="54"/>
  <c r="AY8" i="54"/>
  <c r="AQ8" i="54"/>
  <c r="AT11" i="53"/>
  <c r="AP9" i="56"/>
  <c r="BA7" i="56"/>
  <c r="AW7" i="56"/>
  <c r="AS7" i="56"/>
  <c r="AO7" i="56"/>
  <c r="AZ7" i="56"/>
  <c r="AV7" i="56"/>
  <c r="AR7" i="56"/>
  <c r="AN7" i="56"/>
  <c r="AX7" i="56"/>
  <c r="AT7" i="56"/>
  <c r="BA29" i="52"/>
  <c r="AX12" i="52"/>
  <c r="AO26" i="52"/>
  <c r="AO17" i="52"/>
  <c r="AT30" i="52"/>
  <c r="AS31" i="52"/>
  <c r="AZ26" i="52"/>
  <c r="AP28" i="52"/>
  <c r="AR30" i="52"/>
  <c r="AX31" i="52"/>
  <c r="AZ12" i="52"/>
  <c r="AU13" i="52"/>
  <c r="AU9" i="52"/>
  <c r="AZ10" i="52"/>
  <c r="BA9" i="52"/>
  <c r="AW11" i="52"/>
  <c r="AY11" i="52"/>
  <c r="BA8" i="52"/>
  <c r="AV8" i="52"/>
  <c r="AU10" i="52"/>
  <c r="AW10" i="52"/>
  <c r="AZ11" i="52"/>
  <c r="AW9" i="52"/>
  <c r="AQ9" i="52"/>
  <c r="AO9" i="52"/>
  <c r="AZ9" i="52"/>
  <c r="AR9" i="52"/>
  <c r="AQ32" i="51"/>
  <c r="AY10" i="51"/>
  <c r="AN10" i="51"/>
  <c r="BA8" i="51"/>
  <c r="AU8" i="51"/>
  <c r="AW10" i="51"/>
  <c r="AQ10" i="51"/>
  <c r="AQ12" i="51"/>
  <c r="AW8" i="51"/>
  <c r="AQ8" i="51"/>
  <c r="AO8" i="51"/>
  <c r="AZ8" i="51"/>
  <c r="AR8" i="51"/>
  <c r="AZ10" i="51"/>
  <c r="AU10" i="51"/>
  <c r="AO10" i="51"/>
  <c r="AQ7" i="51"/>
  <c r="AX7" i="51"/>
  <c r="BA7" i="51"/>
  <c r="AW7" i="51"/>
  <c r="AY7" i="51"/>
  <c r="AU7" i="51"/>
  <c r="AR7" i="51"/>
  <c r="AZ6" i="51"/>
  <c r="AY38" i="49"/>
  <c r="AX41" i="49"/>
  <c r="AX43" i="49"/>
  <c r="AV40" i="49"/>
  <c r="BA38" i="49"/>
  <c r="AQ19" i="49"/>
  <c r="AX16" i="49"/>
  <c r="AR40" i="49"/>
  <c r="AX40" i="49"/>
  <c r="AV38" i="49"/>
  <c r="AR38" i="49"/>
  <c r="AX42" i="49"/>
  <c r="AY6" i="49"/>
  <c r="AP44" i="49"/>
  <c r="AN40" i="49"/>
  <c r="AT40" i="49"/>
  <c r="AY40" i="49"/>
  <c r="AT44" i="49"/>
  <c r="AP40" i="49"/>
  <c r="AU40" i="49"/>
  <c r="AZ40" i="49"/>
  <c r="AX38" i="49"/>
  <c r="AX44" i="49"/>
  <c r="AW21" i="46"/>
  <c r="AO27" i="46"/>
  <c r="AX11" i="46"/>
  <c r="AS34" i="45"/>
  <c r="AQ34" i="45"/>
  <c r="AW34" i="45"/>
  <c r="AW35" i="44"/>
  <c r="AS25" i="44"/>
  <c r="AV16" i="44"/>
  <c r="AN16" i="44"/>
  <c r="AW10" i="44"/>
  <c r="AX31" i="49"/>
  <c r="AY17" i="49"/>
  <c r="AU17" i="49"/>
  <c r="AT9" i="46"/>
  <c r="AS11" i="44"/>
  <c r="AS10" i="44"/>
  <c r="AV10" i="44"/>
  <c r="AU10" i="44"/>
  <c r="AZ16" i="54"/>
  <c r="AU16" i="54"/>
  <c r="AU14" i="54"/>
  <c r="AO14" i="54"/>
  <c r="AQ15" i="54"/>
  <c r="AQ9" i="54"/>
  <c r="AU8" i="54"/>
  <c r="AY16" i="54"/>
  <c r="AN16" i="54"/>
  <c r="AY9" i="54"/>
  <c r="AV16" i="54"/>
  <c r="AU9" i="54"/>
  <c r="AV12" i="53"/>
  <c r="AR12" i="53"/>
  <c r="AU8" i="56"/>
  <c r="AX9" i="56"/>
  <c r="AR9" i="56"/>
  <c r="AV9" i="56"/>
  <c r="AQ9" i="56"/>
  <c r="AP8" i="56"/>
  <c r="AN9" i="56"/>
  <c r="AY9" i="56"/>
  <c r="AT9" i="56"/>
  <c r="AT8" i="56"/>
  <c r="AP7" i="52"/>
  <c r="AY9" i="52"/>
  <c r="AS9" i="52"/>
  <c r="AN9" i="52"/>
  <c r="AZ8" i="52"/>
  <c r="AO8" i="52"/>
  <c r="AW7" i="52"/>
  <c r="AS8" i="52"/>
  <c r="AV7" i="52"/>
  <c r="AS8" i="51"/>
  <c r="AN8" i="51"/>
  <c r="AO40" i="49"/>
  <c r="AS40" i="49"/>
  <c r="AW40" i="49"/>
  <c r="AT12" i="49"/>
  <c r="AR19" i="46"/>
  <c r="AQ19" i="46"/>
  <c r="AQ21" i="46"/>
  <c r="AQ15" i="46"/>
  <c r="AV19" i="46"/>
  <c r="AN25" i="44"/>
  <c r="BA26" i="44"/>
  <c r="AV26" i="44"/>
  <c r="AX18" i="44"/>
  <c r="AT18" i="44"/>
  <c r="AZ16" i="44"/>
  <c r="AU16" i="44"/>
  <c r="AZ26" i="44"/>
  <c r="BA18" i="44"/>
  <c r="AO18" i="44"/>
  <c r="AN26" i="44"/>
  <c r="AQ24" i="44"/>
  <c r="AZ18" i="44"/>
  <c r="AV18" i="44"/>
  <c r="AU23" i="44"/>
  <c r="AS15" i="52"/>
  <c r="AY16" i="55"/>
  <c r="AN18" i="56"/>
  <c r="AZ18" i="56"/>
  <c r="AQ18" i="56"/>
  <c r="AX18" i="56"/>
  <c r="AY18" i="56"/>
  <c r="AV18" i="56"/>
  <c r="AV14" i="52"/>
  <c r="AN19" i="52"/>
  <c r="AV19" i="52"/>
  <c r="AO19" i="52"/>
  <c r="AW19" i="52"/>
  <c r="AP19" i="52"/>
  <c r="AX19" i="52"/>
  <c r="AR16" i="52"/>
  <c r="AZ16" i="52"/>
  <c r="AS16" i="52"/>
  <c r="BA16" i="52"/>
  <c r="AT16" i="52"/>
  <c r="BA23" i="47"/>
  <c r="AN12" i="47"/>
  <c r="BA12" i="47"/>
  <c r="AO12" i="47"/>
  <c r="AZ12" i="47"/>
  <c r="AR12" i="47"/>
  <c r="AS12" i="47"/>
  <c r="AX12" i="47"/>
  <c r="AP12" i="47"/>
  <c r="BA34" i="47"/>
  <c r="AV34" i="47"/>
  <c r="AU34" i="47"/>
  <c r="AZ34" i="47"/>
  <c r="AO34" i="47"/>
  <c r="AW34" i="47"/>
  <c r="AP34" i="47"/>
  <c r="AW8" i="55"/>
  <c r="AX26" i="45"/>
  <c r="AN15" i="52"/>
  <c r="AR15" i="52"/>
  <c r="AP15" i="52"/>
  <c r="AY15" i="53"/>
  <c r="AO15" i="53"/>
  <c r="AS24" i="53"/>
  <c r="AX12" i="50"/>
  <c r="AU12" i="50"/>
  <c r="AN31" i="44"/>
  <c r="AT31" i="44"/>
  <c r="AQ25" i="50"/>
  <c r="AZ31" i="44"/>
  <c r="AW18" i="56"/>
  <c r="AN25" i="52"/>
  <c r="AP25" i="52"/>
  <c r="AN20" i="53"/>
  <c r="AW20" i="53"/>
  <c r="AS20" i="53"/>
  <c r="AZ17" i="47"/>
  <c r="AX17" i="47"/>
  <c r="AV26" i="47"/>
  <c r="AP26" i="47"/>
  <c r="AV21" i="50"/>
  <c r="AO21" i="50"/>
  <c r="AO14" i="50"/>
  <c r="AZ33" i="50"/>
  <c r="AT33" i="50"/>
  <c r="AO21" i="53"/>
  <c r="AX31" i="44"/>
  <c r="AN22" i="52"/>
  <c r="AO22" i="52"/>
  <c r="AQ22" i="52"/>
  <c r="AR22" i="52"/>
  <c r="AT22" i="52"/>
  <c r="AV22" i="52"/>
  <c r="AW22" i="52"/>
  <c r="AZ22" i="52"/>
  <c r="BA22" i="52"/>
  <c r="AQ19" i="52"/>
  <c r="AQ16" i="52"/>
  <c r="AO34" i="53"/>
  <c r="AP34" i="53"/>
  <c r="AU19" i="53"/>
  <c r="AO18" i="47"/>
  <c r="AW18" i="47"/>
  <c r="AN22" i="47"/>
  <c r="AS19" i="44"/>
  <c r="AW19" i="44"/>
  <c r="BA19" i="44"/>
  <c r="AT19" i="44"/>
  <c r="AX19" i="44"/>
  <c r="AN19" i="44"/>
  <c r="AV19" i="44"/>
  <c r="AZ19" i="44"/>
  <c r="AQ19" i="44"/>
  <c r="AY19" i="44"/>
  <c r="AN21" i="56"/>
  <c r="AV21" i="56"/>
  <c r="AX32" i="52"/>
  <c r="AS8" i="56"/>
  <c r="AZ31" i="52"/>
  <c r="AV31" i="52"/>
  <c r="AR31" i="52"/>
  <c r="AN31" i="52"/>
  <c r="AW34" i="51"/>
  <c r="BA32" i="51"/>
  <c r="AW32" i="51"/>
  <c r="AS32" i="51"/>
  <c r="AO32" i="51"/>
  <c r="AZ18" i="51"/>
  <c r="AR18" i="51"/>
  <c r="AQ21" i="51"/>
  <c r="AO33" i="53"/>
  <c r="AN14" i="55"/>
  <c r="AS22" i="44"/>
  <c r="AQ32" i="52"/>
  <c r="AP24" i="52"/>
  <c r="BA21" i="56"/>
  <c r="AP21" i="56"/>
  <c r="AX21" i="56"/>
  <c r="AU21" i="56"/>
  <c r="AZ32" i="52"/>
  <c r="BA9" i="56"/>
  <c r="AW9" i="56"/>
  <c r="AS9" i="56"/>
  <c r="BA12" i="56"/>
  <c r="AW28" i="52"/>
  <c r="AS28" i="52"/>
  <c r="AW29" i="52"/>
  <c r="AW30" i="52"/>
  <c r="AS30" i="52"/>
  <c r="AY31" i="52"/>
  <c r="AU31" i="52"/>
  <c r="AQ31" i="52"/>
  <c r="AR34" i="51"/>
  <c r="AZ32" i="51"/>
  <c r="AV32" i="51"/>
  <c r="AR32" i="51"/>
  <c r="AX18" i="51"/>
  <c r="AP18" i="51"/>
  <c r="AZ20" i="51"/>
  <c r="AV20" i="51"/>
  <c r="AT16" i="54"/>
  <c r="AR33" i="53"/>
  <c r="AR26" i="53"/>
  <c r="AS31" i="55"/>
  <c r="AP31" i="55"/>
  <c r="AY29" i="50"/>
  <c r="AU29" i="50"/>
  <c r="AQ29" i="50"/>
  <c r="AZ29" i="50"/>
  <c r="AV29" i="50"/>
  <c r="AR29" i="50"/>
  <c r="AN29" i="50"/>
  <c r="BA29" i="50"/>
  <c r="AS29" i="50"/>
  <c r="AX29" i="50"/>
  <c r="AP29" i="50"/>
  <c r="AW29" i="50"/>
  <c r="AO29" i="50"/>
  <c r="AY31" i="50"/>
  <c r="AU31" i="50"/>
  <c r="AQ31" i="50"/>
  <c r="AZ31" i="50"/>
  <c r="AV31" i="50"/>
  <c r="AR31" i="50"/>
  <c r="AN31" i="50"/>
  <c r="BA31" i="50"/>
  <c r="AS31" i="50"/>
  <c r="AX31" i="50"/>
  <c r="AP31" i="50"/>
  <c r="AW31" i="50"/>
  <c r="AO31" i="50"/>
  <c r="AZ34" i="45"/>
  <c r="AR34" i="45"/>
  <c r="AO36" i="44"/>
  <c r="AR6" i="55"/>
  <c r="AN25" i="56"/>
  <c r="AR25" i="56"/>
  <c r="AV25" i="56"/>
  <c r="AN27" i="56"/>
  <c r="AV27" i="56"/>
  <c r="AN29" i="56"/>
  <c r="AR29" i="56"/>
  <c r="AV29" i="56"/>
  <c r="AN31" i="56"/>
  <c r="AR31" i="56"/>
  <c r="AV31" i="56"/>
  <c r="AN33" i="56"/>
  <c r="AR33" i="56"/>
  <c r="AV33" i="56"/>
  <c r="AN29" i="55"/>
  <c r="AP30" i="55"/>
  <c r="AU32" i="55"/>
  <c r="AW33" i="55"/>
  <c r="AO23" i="44"/>
  <c r="AN23" i="44"/>
  <c r="AP23" i="44"/>
  <c r="AR23" i="44"/>
  <c r="AS23" i="44"/>
  <c r="AT23" i="44"/>
  <c r="AV23" i="44"/>
  <c r="AW23" i="44"/>
  <c r="AX23" i="44"/>
  <c r="AY23" i="44"/>
  <c r="AZ23" i="44"/>
  <c r="BA23" i="44"/>
  <c r="AN11" i="44"/>
  <c r="AO11" i="44"/>
  <c r="AR11" i="44"/>
  <c r="AT11" i="44"/>
  <c r="AU11" i="44"/>
  <c r="AV11" i="44"/>
  <c r="AW11" i="44"/>
  <c r="AX11" i="44"/>
  <c r="AY11" i="44"/>
  <c r="AZ11" i="44"/>
  <c r="BA11" i="44"/>
  <c r="AX10" i="44"/>
  <c r="AN24" i="44"/>
  <c r="AO24" i="44"/>
  <c r="AR24" i="44"/>
  <c r="AS24" i="44"/>
  <c r="AT24" i="44"/>
  <c r="AU24" i="44"/>
  <c r="AV24" i="44"/>
  <c r="AW24" i="44"/>
  <c r="AX24" i="44"/>
  <c r="AY24" i="44"/>
  <c r="BA24" i="44"/>
  <c r="BA23" i="46"/>
  <c r="AT34" i="45"/>
  <c r="AS30" i="55"/>
  <c r="AO6" i="46"/>
  <c r="AS6" i="46"/>
  <c r="BA6" i="46"/>
  <c r="AP6" i="46"/>
  <c r="AT6" i="46"/>
  <c r="AN6" i="46"/>
  <c r="AR6" i="46"/>
  <c r="AV6" i="46"/>
  <c r="AU6" i="46"/>
  <c r="AY6" i="46"/>
  <c r="AQ6" i="46"/>
  <c r="AQ34" i="50"/>
  <c r="AU34" i="50"/>
  <c r="AT26" i="44"/>
  <c r="AX16" i="44"/>
  <c r="AT16" i="44"/>
  <c r="BA18" i="46"/>
  <c r="AV18" i="46"/>
  <c r="AN13" i="45"/>
  <c r="AT13" i="45"/>
  <c r="AZ13" i="45"/>
  <c r="AN28" i="46"/>
  <c r="AW15" i="46"/>
  <c r="AZ15" i="46"/>
  <c r="BA19" i="46"/>
  <c r="AO19" i="46"/>
  <c r="AX22" i="46"/>
  <c r="AO20" i="46"/>
  <c r="AU24" i="49"/>
  <c r="BA24" i="49"/>
  <c r="AO12" i="51"/>
  <c r="AS12" i="51"/>
  <c r="AW12" i="51"/>
  <c r="AP12" i="51"/>
  <c r="AT12" i="51"/>
  <c r="AX12" i="51"/>
  <c r="AR12" i="51"/>
  <c r="AV12" i="51"/>
  <c r="AZ12" i="51"/>
  <c r="AV24" i="49"/>
  <c r="AY12" i="51"/>
  <c r="AX14" i="51"/>
  <c r="AX10" i="51"/>
  <c r="AT10" i="51"/>
  <c r="AX8" i="51"/>
  <c r="BA10" i="52"/>
  <c r="AP10" i="52"/>
  <c r="AZ10" i="53"/>
  <c r="AP10" i="53"/>
  <c r="BA6" i="53"/>
  <c r="BA15" i="54"/>
  <c r="AS15" i="54"/>
  <c r="AX9" i="54"/>
  <c r="AT9" i="54"/>
  <c r="AP9" i="54"/>
  <c r="AX8" i="54"/>
  <c r="AT8" i="54"/>
  <c r="AP8" i="54"/>
  <c r="AZ12" i="49"/>
  <c r="AU13" i="49"/>
  <c r="AO25" i="49"/>
  <c r="AP25" i="49"/>
  <c r="AR9" i="49"/>
  <c r="AS9" i="49"/>
  <c r="AT9" i="49"/>
  <c r="AX13" i="52"/>
  <c r="AX9" i="52"/>
  <c r="AT9" i="52"/>
  <c r="AX11" i="52"/>
  <c r="AT8" i="52"/>
  <c r="AV12" i="54"/>
  <c r="AZ15" i="54"/>
  <c r="AR15" i="54"/>
  <c r="BA9" i="54"/>
  <c r="AW9" i="54"/>
  <c r="AS9" i="54"/>
  <c r="AO9" i="54"/>
  <c r="BA8" i="54"/>
  <c r="AW8" i="54"/>
  <c r="AS8" i="54"/>
  <c r="AO8" i="54"/>
  <c r="AO7" i="49"/>
  <c r="AZ9" i="54"/>
  <c r="AV9" i="54"/>
  <c r="AR9" i="54"/>
  <c r="AZ8" i="54"/>
  <c r="AV8" i="54"/>
  <c r="AR8" i="54"/>
  <c r="AS14" i="49"/>
  <c r="AZ13" i="49"/>
  <c r="AQ44" i="49"/>
  <c r="AU44" i="49"/>
  <c r="AY44" i="49"/>
  <c r="AQ41" i="49"/>
  <c r="AX26" i="49"/>
  <c r="AQ43" i="49"/>
  <c r="AX28" i="49"/>
  <c r="AR17" i="49"/>
  <c r="AN44" i="49"/>
  <c r="AR44" i="49"/>
  <c r="AV44" i="49"/>
  <c r="AZ44" i="49"/>
  <c r="AS26" i="49"/>
  <c r="AO44" i="49"/>
  <c r="AS44" i="49"/>
  <c r="AW44" i="49"/>
  <c r="AW25" i="56"/>
  <c r="AO28" i="56"/>
  <c r="AP28" i="56"/>
  <c r="AQ28" i="56"/>
  <c r="AT28" i="56"/>
  <c r="AU28" i="56"/>
  <c r="AW28" i="56"/>
  <c r="AY28" i="56"/>
  <c r="BA28" i="56"/>
  <c r="AO31" i="56"/>
  <c r="AY31" i="56"/>
  <c r="AU32" i="56"/>
  <c r="AN34" i="56"/>
  <c r="AO25" i="56"/>
  <c r="AQ25" i="56"/>
  <c r="AY25" i="56"/>
  <c r="AQ26" i="56"/>
  <c r="AU26" i="56"/>
  <c r="AQ31" i="56"/>
  <c r="AN32" i="56"/>
  <c r="AR32" i="56"/>
  <c r="AV32" i="56"/>
  <c r="AZ32" i="56"/>
  <c r="AX34" i="56"/>
  <c r="AS30" i="49"/>
  <c r="AU30" i="49"/>
  <c r="AP42" i="49"/>
  <c r="BA42" i="49"/>
  <c r="AR43" i="49"/>
  <c r="AR22" i="46"/>
  <c r="AU30" i="46"/>
  <c r="AW16" i="44"/>
  <c r="AR16" i="44"/>
  <c r="AX24" i="56"/>
  <c r="AP24" i="56"/>
  <c r="AX22" i="56"/>
  <c r="AT22" i="56"/>
  <c r="AP22" i="56"/>
  <c r="BA11" i="56"/>
  <c r="AW11" i="56"/>
  <c r="AS11" i="56"/>
  <c r="AN11" i="56"/>
  <c r="AY28" i="52"/>
  <c r="AQ28" i="52"/>
  <c r="AO28" i="52"/>
  <c r="AT28" i="52"/>
  <c r="AX28" i="52"/>
  <c r="AZ28" i="52"/>
  <c r="BA28" i="52"/>
  <c r="AY16" i="52"/>
  <c r="AP32" i="51"/>
  <c r="AW20" i="51"/>
  <c r="AQ20" i="51"/>
  <c r="AY23" i="54"/>
  <c r="AT23" i="54"/>
  <c r="AS27" i="53"/>
  <c r="AW21" i="47"/>
  <c r="AW24" i="56"/>
  <c r="AN24" i="56"/>
  <c r="BA22" i="56"/>
  <c r="AW22" i="56"/>
  <c r="AS22" i="56"/>
  <c r="AN22" i="56"/>
  <c r="AS14" i="56"/>
  <c r="AX10" i="56"/>
  <c r="AT10" i="56"/>
  <c r="AZ11" i="56"/>
  <c r="AV11" i="56"/>
  <c r="AR11" i="56"/>
  <c r="AY7" i="56"/>
  <c r="AX32" i="51"/>
  <c r="BA20" i="51"/>
  <c r="AU20" i="51"/>
  <c r="AP20" i="51"/>
  <c r="AX23" i="54"/>
  <c r="AZ24" i="56"/>
  <c r="AR24" i="56"/>
  <c r="AZ22" i="56"/>
  <c r="AV22" i="56"/>
  <c r="AR22" i="56"/>
  <c r="AR12" i="56"/>
  <c r="AQ27" i="53"/>
  <c r="AS21" i="47"/>
  <c r="BA25" i="47"/>
  <c r="BA20" i="55"/>
  <c r="AX28" i="56"/>
  <c r="AS28" i="56"/>
  <c r="AZ28" i="56"/>
  <c r="AZ33" i="56"/>
  <c r="AO33" i="56"/>
  <c r="AY33" i="56"/>
  <c r="AW33" i="56"/>
  <c r="AQ33" i="56"/>
  <c r="AR35" i="44"/>
  <c r="AN35" i="44"/>
  <c r="AN18" i="50"/>
  <c r="AW31" i="56"/>
  <c r="AT31" i="56"/>
  <c r="AZ31" i="56"/>
  <c r="AN33" i="45"/>
  <c r="AS34" i="46"/>
  <c r="AW27" i="56"/>
  <c r="AU30" i="56"/>
  <c r="AX26" i="50"/>
  <c r="AY34" i="50"/>
  <c r="AR34" i="50"/>
  <c r="AW34" i="50"/>
  <c r="AP34" i="50"/>
  <c r="AQ27" i="56"/>
  <c r="AS30" i="56"/>
  <c r="BA28" i="50"/>
  <c r="AW28" i="50"/>
  <c r="AS28" i="50"/>
  <c r="AO28" i="50"/>
  <c r="AZ30" i="50"/>
  <c r="AR30" i="50"/>
  <c r="AT34" i="50"/>
  <c r="BA26" i="50"/>
  <c r="AV26" i="50"/>
  <c r="AV15" i="50"/>
  <c r="AR15" i="50"/>
  <c r="AZ27" i="50"/>
  <c r="AV27" i="50"/>
  <c r="AR27" i="50"/>
  <c r="AT15" i="50"/>
  <c r="AP15" i="50"/>
  <c r="AX27" i="50"/>
  <c r="AP27" i="50"/>
  <c r="AQ13" i="51"/>
  <c r="AS11" i="52"/>
  <c r="AQ32" i="50"/>
  <c r="BA15" i="50"/>
  <c r="AS15" i="50"/>
  <c r="AX20" i="50"/>
  <c r="AT20" i="50"/>
  <c r="AW27" i="50"/>
  <c r="AS27" i="50"/>
  <c r="BA10" i="51"/>
  <c r="AS20" i="51"/>
  <c r="AT31" i="52"/>
  <c r="AS13" i="52"/>
  <c r="AZ26" i="50"/>
  <c r="AN28" i="50"/>
  <c r="AT28" i="50"/>
  <c r="AW30" i="50"/>
  <c r="AU15" i="50"/>
  <c r="AY27" i="50"/>
  <c r="AX30" i="55"/>
  <c r="AU30" i="55"/>
  <c r="AR31" i="55"/>
  <c r="AY31" i="55"/>
  <c r="AZ30" i="55"/>
  <c r="AY27" i="55"/>
  <c r="AQ28" i="55"/>
  <c r="AU17" i="55"/>
  <c r="AX17" i="55"/>
  <c r="AS17" i="55"/>
  <c r="AW21" i="55"/>
  <c r="AN18" i="55"/>
  <c r="AO17" i="55"/>
  <c r="BA28" i="55"/>
  <c r="AW30" i="55"/>
  <c r="AV31" i="55"/>
  <c r="AN30" i="55"/>
  <c r="AN31" i="55"/>
  <c r="AU31" i="55"/>
  <c r="AX27" i="55"/>
  <c r="AO27" i="55"/>
  <c r="AR25" i="55"/>
  <c r="AT28" i="55"/>
  <c r="AU28" i="55"/>
  <c r="BA17" i="55"/>
  <c r="AT30" i="55"/>
  <c r="AT31" i="55"/>
  <c r="AZ31" i="55"/>
  <c r="BA31" i="55"/>
  <c r="AU18" i="55"/>
  <c r="AS27" i="55"/>
  <c r="AN28" i="55"/>
  <c r="AX25" i="55"/>
  <c r="AY17" i="55"/>
  <c r="AZ17" i="55"/>
  <c r="AU23" i="54"/>
  <c r="AW23" i="54"/>
  <c r="AT7" i="54"/>
  <c r="AN12" i="53"/>
  <c r="AP30" i="50"/>
  <c r="BA30" i="50"/>
  <c r="AZ20" i="50"/>
  <c r="AU20" i="50"/>
  <c r="AO20" i="50"/>
  <c r="AU27" i="50"/>
  <c r="AY20" i="50"/>
  <c r="AS20" i="50"/>
  <c r="AN20" i="50"/>
  <c r="AQ27" i="50"/>
  <c r="AW20" i="50"/>
  <c r="AR20" i="50"/>
  <c r="AQ13" i="50"/>
  <c r="AY13" i="50"/>
  <c r="AX6" i="50"/>
  <c r="AR13" i="50"/>
  <c r="AP13" i="50"/>
  <c r="BA13" i="50"/>
  <c r="AN26" i="52"/>
  <c r="AP13" i="52"/>
  <c r="AR13" i="52"/>
  <c r="AV10" i="51"/>
  <c r="AT32" i="51"/>
  <c r="AQ34" i="51"/>
  <c r="AU13" i="51"/>
  <c r="AS10" i="51"/>
  <c r="AR14" i="51"/>
  <c r="AO12" i="52"/>
  <c r="AY13" i="51"/>
  <c r="AS16" i="46"/>
  <c r="BA29" i="46"/>
  <c r="AT34" i="46"/>
  <c r="AR35" i="46"/>
  <c r="AZ35" i="46"/>
  <c r="AZ32" i="46"/>
  <c r="AX32" i="46"/>
  <c r="AU16" i="46"/>
  <c r="AT21" i="46"/>
  <c r="AN15" i="46"/>
  <c r="AO29" i="46"/>
  <c r="AV24" i="46"/>
  <c r="AN21" i="46"/>
  <c r="AR21" i="46"/>
  <c r="AV21" i="46"/>
  <c r="AZ21" i="46"/>
  <c r="AO22" i="46"/>
  <c r="AV22" i="46"/>
  <c r="AY22" i="46"/>
  <c r="AV26" i="46"/>
  <c r="AV25" i="46"/>
  <c r="AP34" i="46"/>
  <c r="AV34" i="46"/>
  <c r="AY34" i="46"/>
  <c r="BA34" i="46"/>
  <c r="AR27" i="46"/>
  <c r="BA27" i="46"/>
  <c r="BA35" i="46"/>
  <c r="AQ35" i="46"/>
  <c r="AT35" i="46"/>
  <c r="AZ16" i="46"/>
  <c r="AP29" i="46"/>
  <c r="AU10" i="46"/>
  <c r="AW33" i="46"/>
  <c r="AN35" i="46"/>
  <c r="AU35" i="46"/>
  <c r="AO35" i="46"/>
  <c r="AV35" i="46"/>
  <c r="AT31" i="46"/>
  <c r="AV31" i="46"/>
  <c r="AN31" i="46"/>
  <c r="AV32" i="46"/>
  <c r="AO32" i="46"/>
  <c r="AP32" i="46"/>
  <c r="AY32" i="46"/>
  <c r="AR29" i="46"/>
  <c r="AS29" i="46"/>
  <c r="AS32" i="46"/>
  <c r="AQ32" i="46"/>
  <c r="AP10" i="46"/>
  <c r="AV10" i="46"/>
  <c r="BA10" i="46"/>
  <c r="AP31" i="46"/>
  <c r="AZ31" i="46"/>
  <c r="AP19" i="46"/>
  <c r="AX19" i="46"/>
  <c r="AY19" i="46"/>
  <c r="AN13" i="46"/>
  <c r="AO13" i="46"/>
  <c r="AP13" i="46"/>
  <c r="AQ13" i="46"/>
  <c r="AR13" i="46"/>
  <c r="AS13" i="46"/>
  <c r="AT13" i="46"/>
  <c r="AU13" i="46"/>
  <c r="AV13" i="46"/>
  <c r="AW13" i="46"/>
  <c r="AX13" i="46"/>
  <c r="AY13" i="46"/>
  <c r="AZ13" i="46"/>
  <c r="BA13" i="46"/>
  <c r="AO18" i="46"/>
  <c r="AZ18" i="46"/>
  <c r="AN14" i="46"/>
  <c r="AO14" i="46"/>
  <c r="AP14" i="46"/>
  <c r="AQ14" i="46"/>
  <c r="AR14" i="46"/>
  <c r="AS14" i="46"/>
  <c r="AT14" i="46"/>
  <c r="AU14" i="46"/>
  <c r="AV14" i="46"/>
  <c r="AW14" i="46"/>
  <c r="AX14" i="46"/>
  <c r="AY14" i="46"/>
  <c r="AZ14" i="46"/>
  <c r="BA14" i="46"/>
  <c r="AO8" i="46"/>
  <c r="AR8" i="46"/>
  <c r="AT8" i="46"/>
  <c r="AV8" i="46"/>
  <c r="AX8" i="46"/>
  <c r="AZ8" i="46"/>
  <c r="AO15" i="46"/>
  <c r="AP15" i="46"/>
  <c r="AR15" i="46"/>
  <c r="AS15" i="46"/>
  <c r="AT15" i="46"/>
  <c r="AV15" i="46"/>
  <c r="AX15" i="46"/>
  <c r="AY15" i="46"/>
  <c r="AX33" i="46"/>
  <c r="AU33" i="46"/>
  <c r="AT29" i="46"/>
  <c r="AY29" i="46"/>
  <c r="AQ29" i="46"/>
  <c r="AZ29" i="46"/>
  <c r="AX29" i="46"/>
  <c r="AU29" i="46"/>
  <c r="AR32" i="46"/>
  <c r="AN32" i="46"/>
  <c r="AY17" i="46"/>
  <c r="AQ9" i="46"/>
  <c r="AO9" i="46"/>
  <c r="AR30" i="45"/>
  <c r="AZ30" i="45"/>
  <c r="AS30" i="45"/>
  <c r="BA30" i="45"/>
  <c r="AZ24" i="45"/>
  <c r="AU24" i="45"/>
  <c r="AX24" i="45"/>
  <c r="AQ24" i="45"/>
  <c r="AW24" i="45"/>
  <c r="AT35" i="45"/>
  <c r="AQ35" i="45"/>
  <c r="BA35" i="45"/>
  <c r="AU7" i="45"/>
  <c r="AX7" i="45"/>
  <c r="AQ7" i="45"/>
  <c r="AS7" i="45"/>
  <c r="BA7" i="45"/>
  <c r="AZ7" i="45"/>
  <c r="AP35" i="45"/>
  <c r="AU35" i="45"/>
  <c r="AY30" i="45"/>
  <c r="AY33" i="45"/>
  <c r="AR33" i="45"/>
  <c r="BA33" i="45"/>
  <c r="AP33" i="45"/>
  <c r="AO26" i="45"/>
  <c r="AR26" i="45"/>
  <c r="AQ33" i="45"/>
  <c r="AQ25" i="45"/>
  <c r="AN7" i="45"/>
  <c r="AO7" i="45"/>
  <c r="AP7" i="45"/>
  <c r="AR7" i="45"/>
  <c r="AT7" i="45"/>
  <c r="AV7" i="45"/>
  <c r="AW7" i="45"/>
  <c r="AY7" i="45"/>
  <c r="AO14" i="45"/>
  <c r="AQ14" i="45"/>
  <c r="AV14" i="45"/>
  <c r="AX14" i="45"/>
  <c r="AZ14" i="45"/>
  <c r="AX35" i="45"/>
  <c r="AY24" i="45"/>
  <c r="AP30" i="45"/>
  <c r="AN30" i="45"/>
  <c r="AO30" i="45"/>
  <c r="AQ30" i="45"/>
  <c r="AT30" i="45"/>
  <c r="AW30" i="45"/>
  <c r="AX30" i="45"/>
  <c r="AO10" i="45"/>
  <c r="AY27" i="45"/>
  <c r="AW27" i="45"/>
  <c r="AR27" i="45"/>
  <c r="AR10" i="45"/>
  <c r="AT10" i="45"/>
  <c r="AV10" i="45"/>
  <c r="AS10" i="45"/>
  <c r="AP10" i="45"/>
  <c r="AR36" i="44"/>
  <c r="AP36" i="44"/>
  <c r="AW36" i="44"/>
  <c r="AY22" i="44"/>
  <c r="BA34" i="44"/>
  <c r="AU34" i="44"/>
  <c r="BA22" i="44"/>
  <c r="AU22" i="44"/>
  <c r="AP21" i="44"/>
  <c r="AY21" i="44"/>
  <c r="AT20" i="44"/>
  <c r="AS36" i="44"/>
  <c r="AZ20" i="44"/>
  <c r="AZ28" i="44"/>
  <c r="BA6" i="54"/>
  <c r="AV8" i="53"/>
  <c r="AT6" i="53"/>
  <c r="AZ12" i="53"/>
  <c r="AQ12" i="53"/>
  <c r="AR7" i="55"/>
  <c r="AY7" i="55"/>
  <c r="AN8" i="47"/>
  <c r="AW8" i="50"/>
  <c r="BA12" i="50"/>
  <c r="AY8" i="50"/>
  <c r="AT13" i="50"/>
  <c r="AV13" i="50"/>
  <c r="AO8" i="50"/>
  <c r="AY12" i="50"/>
  <c r="AU8" i="50"/>
  <c r="AR12" i="50"/>
  <c r="AW13" i="50"/>
  <c r="AX13" i="50"/>
  <c r="AS6" i="50"/>
  <c r="AZ8" i="50"/>
  <c r="AP12" i="50"/>
  <c r="AY11" i="50"/>
  <c r="AN11" i="52"/>
  <c r="BA11" i="52"/>
  <c r="AU12" i="52"/>
  <c r="AO11" i="52"/>
  <c r="AY10" i="52"/>
  <c r="AV11" i="52"/>
  <c r="AR12" i="52"/>
  <c r="AT11" i="52"/>
  <c r="AU11" i="52"/>
  <c r="AN10" i="52"/>
  <c r="AR11" i="52"/>
  <c r="AQ11" i="52"/>
  <c r="AT8" i="51"/>
  <c r="AY8" i="51"/>
  <c r="BA14" i="51"/>
  <c r="AV14" i="51"/>
  <c r="AO14" i="51"/>
  <c r="AW14" i="51"/>
  <c r="AV7" i="51"/>
  <c r="AO7" i="51"/>
  <c r="AP7" i="51"/>
  <c r="AS7" i="51"/>
  <c r="AZ7" i="51"/>
  <c r="AX6" i="51"/>
  <c r="AU14" i="51"/>
  <c r="AN14" i="51"/>
  <c r="AP14" i="51"/>
  <c r="AT14" i="51"/>
  <c r="AN12" i="51"/>
  <c r="AV6" i="51"/>
  <c r="AQ6" i="51"/>
  <c r="AZ14" i="51"/>
  <c r="AS14" i="51"/>
  <c r="AP18" i="49"/>
  <c r="AY28" i="49"/>
  <c r="AU19" i="49"/>
  <c r="AZ17" i="49"/>
  <c r="AU37" i="49"/>
  <c r="AS28" i="49"/>
  <c r="AR19" i="49"/>
  <c r="AQ28" i="49"/>
  <c r="AQ14" i="49"/>
  <c r="AS27" i="49"/>
  <c r="AQ38" i="49"/>
  <c r="AS38" i="49"/>
  <c r="AN38" i="49"/>
  <c r="AT38" i="49"/>
  <c r="AW38" i="49"/>
  <c r="AZ38" i="49"/>
  <c r="AP38" i="49"/>
  <c r="AW28" i="49"/>
  <c r="AV18" i="49"/>
  <c r="AZ34" i="49"/>
  <c r="AZ26" i="49"/>
  <c r="AV30" i="49"/>
  <c r="AT16" i="46"/>
  <c r="BA16" i="46"/>
  <c r="AV16" i="46"/>
  <c r="AR16" i="46"/>
  <c r="AX16" i="46"/>
  <c r="AO16" i="46"/>
  <c r="AZ6" i="46"/>
  <c r="AX6" i="46"/>
  <c r="AN9" i="46"/>
  <c r="AP9" i="46"/>
  <c r="AR9" i="46"/>
  <c r="AS9" i="46"/>
  <c r="AU9" i="46"/>
  <c r="AV9" i="46"/>
  <c r="AW9" i="46"/>
  <c r="AX9" i="46"/>
  <c r="AY9" i="46"/>
  <c r="AZ9" i="46"/>
  <c r="BA9" i="46"/>
  <c r="AO7" i="46"/>
  <c r="AS7" i="46"/>
  <c r="BA7" i="46"/>
  <c r="AN24" i="45"/>
  <c r="AO24" i="45"/>
  <c r="AP24" i="45"/>
  <c r="AS24" i="45"/>
  <c r="AT24" i="45"/>
  <c r="BA24" i="45"/>
  <c r="AO11" i="46"/>
  <c r="AQ11" i="46"/>
  <c r="AS11" i="46"/>
  <c r="AU11" i="46"/>
  <c r="AW11" i="46"/>
  <c r="AZ11" i="46"/>
  <c r="AS17" i="46"/>
  <c r="AZ17" i="46"/>
  <c r="AO26" i="44"/>
  <c r="AS26" i="44"/>
  <c r="AU26" i="44"/>
  <c r="AX26" i="44"/>
  <c r="AY26" i="44"/>
  <c r="AO34" i="44"/>
  <c r="AP34" i="44"/>
  <c r="AQ34" i="44"/>
  <c r="AS34" i="44"/>
  <c r="AT34" i="44"/>
  <c r="AV34" i="44"/>
  <c r="AX34" i="44"/>
  <c r="AY34" i="44"/>
  <c r="AS35" i="44"/>
  <c r="AN20" i="44"/>
  <c r="AO20" i="44"/>
  <c r="AQ20" i="44"/>
  <c r="AR20" i="44"/>
  <c r="AS20" i="44"/>
  <c r="AU20" i="44"/>
  <c r="AV20" i="44"/>
  <c r="AW20" i="44"/>
  <c r="AX20" i="44"/>
  <c r="BA20" i="44"/>
  <c r="AP19" i="44"/>
  <c r="AR19" i="44"/>
  <c r="AU19" i="44"/>
  <c r="AO16" i="44"/>
  <c r="AP16" i="44"/>
  <c r="AQ16" i="44"/>
  <c r="AS16" i="44"/>
  <c r="AP35" i="44"/>
  <c r="AO35" i="44"/>
  <c r="AT35" i="44"/>
  <c r="AV35" i="44"/>
  <c r="AX35" i="44"/>
  <c r="AY35" i="44"/>
  <c r="AZ35" i="44"/>
  <c r="BA35" i="44"/>
  <c r="AY31" i="44"/>
  <c r="AS18" i="44"/>
  <c r="AY18" i="44"/>
  <c r="AV30" i="44"/>
  <c r="AP30" i="44"/>
  <c r="AY33" i="44"/>
  <c r="AT33" i="44"/>
  <c r="AP33" i="44"/>
  <c r="AS30" i="44"/>
  <c r="AS28" i="44"/>
  <c r="AP18" i="44"/>
  <c r="AR18" i="44"/>
  <c r="AW18" i="44"/>
  <c r="AT28" i="44"/>
  <c r="AO31" i="44"/>
  <c r="AR25" i="44"/>
  <c r="AR30" i="44"/>
  <c r="AN30" i="44"/>
  <c r="AY30" i="44"/>
  <c r="AW33" i="44"/>
  <c r="AS33" i="44"/>
  <c r="AR28" i="44"/>
  <c r="AN10" i="45"/>
  <c r="AQ10" i="45"/>
  <c r="AU10" i="45"/>
  <c r="AW10" i="45"/>
  <c r="AY10" i="45"/>
  <c r="AZ10" i="45"/>
  <c r="AY35" i="45"/>
  <c r="AN34" i="45"/>
  <c r="AO34" i="45"/>
  <c r="BA34" i="45"/>
  <c r="AN35" i="45"/>
  <c r="AU34" i="45"/>
  <c r="AZ35" i="45"/>
  <c r="AV35" i="45"/>
  <c r="AR35" i="45"/>
  <c r="AX34" i="45"/>
  <c r="AV34" i="45"/>
  <c r="AY34" i="45"/>
  <c r="AT32" i="46"/>
  <c r="BA32" i="46"/>
  <c r="AN16" i="46"/>
  <c r="AP16" i="46"/>
  <c r="AV29" i="46"/>
  <c r="AU28" i="49"/>
  <c r="AV28" i="49"/>
  <c r="AR6" i="49"/>
  <c r="AV41" i="49"/>
  <c r="AT21" i="49"/>
  <c r="AX6" i="49"/>
  <c r="AN13" i="49"/>
  <c r="AR27" i="49"/>
  <c r="BA13" i="49"/>
  <c r="AZ29" i="49"/>
  <c r="BA41" i="49"/>
  <c r="AQ27" i="49"/>
  <c r="AO41" i="49"/>
  <c r="AW19" i="49"/>
  <c r="AP29" i="49"/>
  <c r="AR28" i="49"/>
  <c r="AS19" i="49"/>
  <c r="BA28" i="49"/>
  <c r="AO28" i="49"/>
  <c r="AT45" i="49"/>
  <c r="AR41" i="49"/>
  <c r="AO6" i="49"/>
  <c r="AY41" i="49"/>
  <c r="BA35" i="49"/>
  <c r="AS41" i="49"/>
  <c r="AQ13" i="49"/>
  <c r="AS13" i="49"/>
  <c r="AX12" i="49"/>
  <c r="AX19" i="49"/>
  <c r="AU27" i="49"/>
  <c r="AT28" i="49"/>
  <c r="AP27" i="49"/>
  <c r="AN28" i="49"/>
  <c r="AP28" i="49"/>
  <c r="BA19" i="49"/>
  <c r="AN41" i="49"/>
  <c r="AP41" i="49"/>
  <c r="AT41" i="49"/>
  <c r="AU41" i="49"/>
  <c r="AW41" i="49"/>
  <c r="AS10" i="49"/>
  <c r="AV11" i="49"/>
  <c r="AT13" i="49"/>
  <c r="AV12" i="49"/>
  <c r="BA20" i="49"/>
  <c r="AV16" i="49"/>
  <c r="AO13" i="49"/>
  <c r="AX26" i="52"/>
  <c r="BA26" i="52"/>
  <c r="AS26" i="52"/>
  <c r="AP26" i="52"/>
  <c r="AU26" i="52"/>
  <c r="AV26" i="52"/>
  <c r="AQ26" i="52"/>
  <c r="AW26" i="52"/>
  <c r="AX20" i="52"/>
  <c r="AU20" i="52"/>
  <c r="AN20" i="52"/>
  <c r="AT20" i="52"/>
  <c r="AY20" i="52"/>
  <c r="AQ20" i="52"/>
  <c r="AV20" i="52"/>
  <c r="AW20" i="52"/>
  <c r="AO20" i="52"/>
  <c r="AY26" i="52"/>
  <c r="AR32" i="52"/>
  <c r="AU32" i="52"/>
  <c r="AN32" i="52"/>
  <c r="AY32" i="52"/>
  <c r="BA32" i="52"/>
  <c r="AO32" i="52"/>
  <c r="AS32" i="52"/>
  <c r="AT32" i="52"/>
  <c r="AR20" i="52"/>
  <c r="AT26" i="52"/>
  <c r="AV25" i="52"/>
  <c r="AR25" i="52"/>
  <c r="AO25" i="52"/>
  <c r="AQ25" i="52"/>
  <c r="AS25" i="52"/>
  <c r="AU25" i="52"/>
  <c r="AW25" i="52"/>
  <c r="AX25" i="52"/>
  <c r="AZ25" i="52"/>
  <c r="BA25" i="52"/>
  <c r="AX18" i="52"/>
  <c r="AP18" i="52"/>
  <c r="AO18" i="52"/>
  <c r="AY18" i="52"/>
  <c r="AN18" i="52"/>
  <c r="AQ18" i="52"/>
  <c r="AR18" i="52"/>
  <c r="AS18" i="52"/>
  <c r="AT18" i="52"/>
  <c r="AW18" i="52"/>
  <c r="AZ18" i="52"/>
  <c r="BA18" i="52"/>
  <c r="AZ20" i="52"/>
  <c r="AR26" i="52"/>
  <c r="AS20" i="52"/>
  <c r="AN12" i="52"/>
  <c r="AQ10" i="52"/>
  <c r="AV12" i="52"/>
  <c r="AO10" i="52"/>
  <c r="AY12" i="52"/>
  <c r="AW12" i="52"/>
  <c r="AY13" i="52"/>
  <c r="AW13" i="52"/>
  <c r="AU17" i="52"/>
  <c r="AX8" i="52"/>
  <c r="AT13" i="52"/>
  <c r="AV10" i="52"/>
  <c r="AT15" i="52"/>
  <c r="AY15" i="52"/>
  <c r="AZ15" i="52"/>
  <c r="AO15" i="52"/>
  <c r="AY8" i="52"/>
  <c r="AU8" i="52"/>
  <c r="AY7" i="52"/>
  <c r="AR8" i="52"/>
  <c r="AW8" i="52"/>
  <c r="AZ13" i="52"/>
  <c r="AT29" i="52"/>
  <c r="AR17" i="52"/>
  <c r="AZ29" i="52"/>
  <c r="BA17" i="52"/>
  <c r="AT12" i="52"/>
  <c r="AR29" i="52"/>
  <c r="AS12" i="52"/>
  <c r="AQ17" i="52"/>
  <c r="AT17" i="52"/>
  <c r="AX17" i="52"/>
  <c r="AS21" i="52"/>
  <c r="AQ21" i="52"/>
  <c r="AT21" i="52"/>
  <c r="AY21" i="52"/>
  <c r="AQ23" i="52"/>
  <c r="AT23" i="52"/>
  <c r="BA23" i="52"/>
  <c r="AP12" i="52"/>
  <c r="AS10" i="52"/>
  <c r="AP8" i="52"/>
  <c r="AN8" i="52"/>
  <c r="AN7" i="52"/>
  <c r="AO7" i="52"/>
  <c r="AQ7" i="52"/>
  <c r="AR7" i="52"/>
  <c r="AS7" i="52"/>
  <c r="AT7" i="52"/>
  <c r="AX7" i="52"/>
  <c r="AZ7" i="52"/>
  <c r="BA7" i="52"/>
  <c r="AS17" i="52"/>
  <c r="AZ17" i="52"/>
  <c r="AX10" i="52"/>
  <c r="BA13" i="52"/>
  <c r="AO29" i="52"/>
  <c r="AQ29" i="52"/>
  <c r="AT10" i="52"/>
  <c r="AS29" i="52"/>
  <c r="AX15" i="52"/>
  <c r="BA15" i="52"/>
  <c r="AO13" i="52"/>
  <c r="AP29" i="52"/>
  <c r="AN13" i="52"/>
  <c r="AU15" i="52"/>
  <c r="AP10" i="50"/>
  <c r="AU25" i="50"/>
  <c r="AR17" i="50"/>
  <c r="AZ17" i="50"/>
  <c r="BA17" i="50"/>
  <c r="AV8" i="50"/>
  <c r="AT12" i="50"/>
  <c r="AO12" i="50"/>
  <c r="AR8" i="50"/>
  <c r="AS12" i="50"/>
  <c r="AV12" i="50"/>
  <c r="AY26" i="50"/>
  <c r="AR26" i="50"/>
  <c r="AZ10" i="50"/>
  <c r="AT8" i="50"/>
  <c r="AX21" i="50"/>
  <c r="AN12" i="50"/>
  <c r="AY17" i="50"/>
  <c r="AT17" i="50"/>
  <c r="AO17" i="50"/>
  <c r="AT18" i="50"/>
  <c r="AW16" i="50"/>
  <c r="AQ16" i="50"/>
  <c r="AO27" i="50"/>
  <c r="AQ8" i="50"/>
  <c r="BA8" i="50"/>
  <c r="AW12" i="50"/>
  <c r="AS10" i="50"/>
  <c r="AX8" i="50"/>
  <c r="AS8" i="50"/>
  <c r="AO26" i="50"/>
  <c r="AN26" i="50"/>
  <c r="AP26" i="50"/>
  <c r="AS26" i="50"/>
  <c r="AU26" i="50"/>
  <c r="AT16" i="50"/>
  <c r="AQ17" i="50"/>
  <c r="AT21" i="50"/>
  <c r="AS21" i="50"/>
  <c r="BA21" i="50"/>
  <c r="AV17" i="50"/>
  <c r="AY18" i="50"/>
  <c r="AS17" i="50"/>
  <c r="AW18" i="50"/>
  <c r="AU10" i="50"/>
  <c r="AV16" i="50"/>
  <c r="AP16" i="50"/>
  <c r="AU16" i="50"/>
  <c r="AX16" i="50"/>
  <c r="AZ16" i="50"/>
  <c r="AW15" i="47"/>
  <c r="AT15" i="47"/>
  <c r="AO11" i="47"/>
  <c r="AN32" i="47"/>
  <c r="AY32" i="47"/>
  <c r="AP15" i="47"/>
  <c r="AS15" i="47"/>
  <c r="AN11" i="47"/>
  <c r="AV32" i="47"/>
  <c r="AQ32" i="47"/>
  <c r="AP35" i="55"/>
  <c r="AW35" i="55"/>
  <c r="AS14" i="55"/>
  <c r="AZ35" i="55"/>
  <c r="AZ18" i="55"/>
  <c r="AR18" i="55"/>
  <c r="AS35" i="55"/>
  <c r="AV7" i="55"/>
  <c r="AU7" i="55"/>
  <c r="AY35" i="55"/>
  <c r="BA21" i="55"/>
  <c r="BA18" i="55"/>
  <c r="AV35" i="55"/>
  <c r="AQ35" i="55"/>
  <c r="AT25" i="55"/>
  <c r="AR35" i="55"/>
  <c r="AW25" i="55"/>
  <c r="AV18" i="55"/>
  <c r="AT8" i="55"/>
  <c r="AT12" i="55"/>
  <c r="AY9" i="55"/>
  <c r="AO9" i="55"/>
  <c r="AS22" i="55"/>
  <c r="AT9" i="55"/>
  <c r="AR22" i="55"/>
  <c r="BA35" i="55"/>
  <c r="AN9" i="55"/>
  <c r="AZ7" i="55"/>
  <c r="AX35" i="55"/>
  <c r="BA14" i="55"/>
  <c r="AZ21" i="55"/>
  <c r="BA25" i="55"/>
  <c r="AT21" i="55"/>
  <c r="AN35" i="55"/>
  <c r="AO35" i="55"/>
  <c r="AZ20" i="55"/>
  <c r="AO23" i="55"/>
  <c r="AY12" i="55"/>
  <c r="AS23" i="55"/>
  <c r="AQ25" i="55"/>
  <c r="AQ7" i="55"/>
  <c r="AP8" i="55"/>
  <c r="AT23" i="55"/>
  <c r="AQ22" i="55"/>
  <c r="AS21" i="55"/>
  <c r="AQ20" i="55"/>
  <c r="AN7" i="55"/>
  <c r="AZ9" i="53"/>
  <c r="AV33" i="53"/>
  <c r="AV24" i="53"/>
  <c r="AR32" i="53"/>
  <c r="AW32" i="53"/>
  <c r="BA33" i="53"/>
  <c r="AR21" i="53"/>
  <c r="AS9" i="53"/>
  <c r="AP24" i="53"/>
  <c r="AZ18" i="53"/>
  <c r="AZ32" i="53"/>
  <c r="AP32" i="53"/>
  <c r="BA32" i="53"/>
  <c r="AN22" i="53"/>
  <c r="AP14" i="53"/>
  <c r="AT14" i="53"/>
  <c r="AZ14" i="53"/>
  <c r="AP16" i="53"/>
  <c r="AT16" i="53"/>
  <c r="AV16" i="53"/>
  <c r="AX16" i="53"/>
  <c r="BA16" i="53"/>
  <c r="AN17" i="53"/>
  <c r="AV17" i="53"/>
  <c r="BA11" i="53"/>
  <c r="AZ13" i="53"/>
  <c r="AY30" i="53"/>
  <c r="AT30" i="53"/>
  <c r="AW7" i="53"/>
  <c r="AQ32" i="53"/>
  <c r="BA24" i="53"/>
  <c r="AY32" i="53"/>
  <c r="AX18" i="53"/>
  <c r="AX32" i="53"/>
  <c r="AN32" i="53"/>
  <c r="AU25" i="53"/>
  <c r="AO13" i="54"/>
  <c r="AT14" i="54"/>
  <c r="AN14" i="54"/>
  <c r="AZ14" i="54"/>
  <c r="AT21" i="54"/>
  <c r="BA35" i="54"/>
  <c r="AV35" i="54"/>
  <c r="AR35" i="54"/>
  <c r="AO35" i="54"/>
  <c r="AY29" i="54"/>
  <c r="AO28" i="54"/>
  <c r="AR28" i="54"/>
  <c r="AV28" i="54"/>
  <c r="AW28" i="54"/>
  <c r="AQ16" i="54"/>
  <c r="AS16" i="54"/>
  <c r="AX16" i="54"/>
  <c r="AN13" i="54"/>
  <c r="AQ13" i="54"/>
  <c r="AT13" i="54"/>
  <c r="AV13" i="54"/>
  <c r="AY13" i="54"/>
  <c r="BA13" i="54"/>
  <c r="AU22" i="54"/>
  <c r="AO23" i="54"/>
  <c r="AQ23" i="54"/>
  <c r="AS23" i="54"/>
  <c r="AV23" i="54"/>
  <c r="AO12" i="54"/>
  <c r="AP12" i="54"/>
  <c r="AQ12" i="54"/>
  <c r="AR12" i="54"/>
  <c r="AS12" i="54"/>
  <c r="AT12" i="54"/>
  <c r="AU12" i="54"/>
  <c r="AW12" i="54"/>
  <c r="AX12" i="54"/>
  <c r="AY12" i="54"/>
  <c r="AZ12" i="54"/>
  <c r="BA12" i="54"/>
  <c r="AX14" i="54"/>
  <c r="AQ14" i="54"/>
  <c r="AV14" i="54"/>
  <c r="AN21" i="54"/>
  <c r="AY35" i="54"/>
  <c r="AU35" i="54"/>
  <c r="AQ25" i="54"/>
  <c r="AO26" i="54"/>
  <c r="AS26" i="54"/>
  <c r="AW26" i="54"/>
  <c r="AP26" i="54"/>
  <c r="AT26" i="54"/>
  <c r="AX26" i="54"/>
  <c r="AU27" i="54"/>
  <c r="AX30" i="54"/>
  <c r="AU30" i="54"/>
  <c r="AV31" i="54"/>
  <c r="AN32" i="54"/>
  <c r="AP32" i="54"/>
  <c r="AQ32" i="54"/>
  <c r="AY32" i="54"/>
  <c r="AN6" i="54"/>
  <c r="AO6" i="54"/>
  <c r="AP6" i="54"/>
  <c r="AQ6" i="54"/>
  <c r="AR6" i="54"/>
  <c r="AS6" i="54"/>
  <c r="AT6" i="54"/>
  <c r="AU6" i="54"/>
  <c r="AV6" i="54"/>
  <c r="AW6" i="54"/>
  <c r="AX6" i="54"/>
  <c r="AY6" i="54"/>
  <c r="AZ6" i="54"/>
  <c r="AR33" i="54"/>
  <c r="AQ34" i="54"/>
  <c r="AU34" i="54"/>
  <c r="AY34" i="54"/>
  <c r="AN34" i="54"/>
  <c r="AR34" i="54"/>
  <c r="BA21" i="54"/>
  <c r="AP21" i="54"/>
  <c r="AY7" i="54"/>
  <c r="AX24" i="54"/>
  <c r="BA24" i="54"/>
  <c r="AO7" i="54"/>
  <c r="AS7" i="54"/>
  <c r="AR7" i="54"/>
  <c r="AN7" i="54"/>
  <c r="AX10" i="53"/>
  <c r="AQ8" i="53"/>
  <c r="AZ7" i="53"/>
  <c r="AY28" i="53"/>
  <c r="AO23" i="53"/>
  <c r="AT24" i="53"/>
  <c r="AN24" i="53"/>
  <c r="AP23" i="53"/>
  <c r="BA35" i="53"/>
  <c r="AR29" i="53"/>
  <c r="AQ35" i="53"/>
  <c r="AW35" i="53"/>
  <c r="AP35" i="53"/>
  <c r="AZ35" i="53"/>
  <c r="AP28" i="53"/>
  <c r="AS25" i="53"/>
  <c r="AV6" i="53"/>
  <c r="AT25" i="53"/>
  <c r="AN35" i="53"/>
  <c r="AY35" i="53"/>
  <c r="AR35" i="53"/>
  <c r="AS28" i="53"/>
  <c r="AR28" i="53"/>
  <c r="BA25" i="53"/>
  <c r="AR6" i="53"/>
  <c r="AO6" i="53"/>
  <c r="AQ6" i="53"/>
  <c r="AW8" i="53"/>
  <c r="AP8" i="53"/>
  <c r="AT29" i="53"/>
  <c r="BA29" i="53"/>
  <c r="AN31" i="53"/>
  <c r="AV31" i="53"/>
  <c r="AS19" i="53"/>
  <c r="AT19" i="53"/>
  <c r="AO19" i="53"/>
  <c r="AP27" i="53"/>
  <c r="AY29" i="53"/>
  <c r="AY19" i="53"/>
  <c r="AN19" i="53"/>
  <c r="AP19" i="53"/>
  <c r="AZ19" i="53"/>
  <c r="AZ29" i="53"/>
  <c r="AP29" i="53"/>
  <c r="AX31" i="53"/>
  <c r="AY31" i="53"/>
  <c r="AR34" i="53"/>
  <c r="AS34" i="53"/>
  <c r="AZ21" i="53"/>
  <c r="AP21" i="53"/>
  <c r="AN21" i="53"/>
  <c r="AQ21" i="53"/>
  <c r="AT21" i="53"/>
  <c r="AU23" i="53"/>
  <c r="AU6" i="53"/>
  <c r="AW6" i="53"/>
  <c r="BA27" i="53"/>
  <c r="AZ6" i="53"/>
  <c r="AQ19" i="53"/>
  <c r="BA21" i="53"/>
  <c r="AY21" i="53"/>
  <c r="AS21" i="53"/>
  <c r="AV21" i="53"/>
  <c r="AR19" i="53"/>
  <c r="AX21" i="53"/>
  <c r="AR23" i="53"/>
  <c r="AO29" i="53"/>
  <c r="AX29" i="53"/>
  <c r="AN29" i="53"/>
  <c r="AV18" i="53"/>
  <c r="AP18" i="53"/>
  <c r="BA34" i="53"/>
  <c r="AR31" i="53"/>
  <c r="AZ31" i="53"/>
  <c r="AX30" i="53"/>
  <c r="AP30" i="53"/>
  <c r="AO30" i="53"/>
  <c r="AQ30" i="53"/>
  <c r="AQ15" i="53"/>
  <c r="AS15" i="53"/>
  <c r="AZ15" i="53"/>
  <c r="AW25" i="53"/>
  <c r="AP25" i="53"/>
  <c r="AU24" i="53"/>
  <c r="AO18" i="53"/>
  <c r="AN18" i="53"/>
  <c r="AT18" i="53"/>
  <c r="AY18" i="53"/>
  <c r="AS6" i="53"/>
  <c r="AX6" i="53"/>
  <c r="AU27" i="53"/>
  <c r="AU29" i="53"/>
  <c r="AP6" i="53"/>
  <c r="AN6" i="53"/>
  <c r="AY27" i="53"/>
  <c r="AW19" i="53"/>
  <c r="AZ34" i="53"/>
  <c r="AW21" i="53"/>
  <c r="BA19" i="53"/>
  <c r="AV19" i="53"/>
  <c r="AS29" i="53"/>
  <c r="AV29" i="53"/>
  <c r="AU18" i="53"/>
  <c r="BA18" i="53"/>
  <c r="AT35" i="53"/>
  <c r="AO35" i="53"/>
  <c r="AU35" i="53"/>
  <c r="AU28" i="53"/>
  <c r="AS32" i="53"/>
  <c r="AT32" i="53"/>
  <c r="AP33" i="53"/>
  <c r="BA23" i="53"/>
  <c r="AQ26" i="53"/>
  <c r="AT20" i="53"/>
  <c r="AQ20" i="53"/>
  <c r="AS12" i="53"/>
  <c r="AY12" i="53"/>
  <c r="AW12" i="53"/>
  <c r="AP9" i="53"/>
  <c r="AY32" i="55"/>
  <c r="AR30" i="55"/>
  <c r="AZ32" i="55"/>
  <c r="AV29" i="55"/>
  <c r="AQ32" i="55"/>
  <c r="AR32" i="55"/>
  <c r="AT15" i="55"/>
  <c r="AO32" i="55"/>
  <c r="AX32" i="55"/>
  <c r="AS15" i="55"/>
  <c r="AV32" i="55"/>
  <c r="BA9" i="55"/>
  <c r="AQ11" i="55"/>
  <c r="AV8" i="47"/>
  <c r="AY8" i="47"/>
  <c r="AV9" i="47"/>
  <c r="AQ9" i="55"/>
  <c r="AW9" i="55"/>
  <c r="AP9" i="55"/>
  <c r="AX9" i="55"/>
  <c r="AU9" i="55"/>
  <c r="AR9" i="55"/>
  <c r="AR13" i="55"/>
  <c r="AX13" i="55"/>
  <c r="AP13" i="55"/>
  <c r="BA6" i="55"/>
  <c r="AZ6" i="55"/>
  <c r="AQ6" i="55"/>
  <c r="AW6" i="55"/>
  <c r="AT6" i="55"/>
  <c r="AV6" i="55"/>
  <c r="AY6" i="55"/>
  <c r="AN6" i="55"/>
  <c r="AS6" i="55"/>
  <c r="AX6" i="55"/>
  <c r="AU6" i="55"/>
  <c r="AO6" i="55"/>
  <c r="AQ34" i="55"/>
  <c r="AO34" i="55"/>
  <c r="AR34" i="55"/>
  <c r="AV34" i="55"/>
  <c r="AX34" i="55"/>
  <c r="AY34" i="55"/>
  <c r="AP34" i="55"/>
  <c r="AS34" i="55"/>
  <c r="AZ34" i="55"/>
  <c r="BA19" i="55"/>
  <c r="AX19" i="55"/>
  <c r="AX11" i="55"/>
  <c r="AS11" i="55"/>
  <c r="AN11" i="55"/>
  <c r="AP26" i="55"/>
  <c r="BA15" i="55"/>
  <c r="AU34" i="55"/>
  <c r="AP19" i="55"/>
  <c r="AS26" i="55"/>
  <c r="AY15" i="55"/>
  <c r="AT7" i="55"/>
  <c r="AS7" i="55"/>
  <c r="AW16" i="55"/>
  <c r="AY21" i="55"/>
  <c r="AN8" i="55"/>
  <c r="AV25" i="55"/>
  <c r="AQ8" i="55"/>
  <c r="AO8" i="55"/>
  <c r="AU22" i="55"/>
  <c r="AU23" i="55"/>
  <c r="AX12" i="55"/>
  <c r="AX8" i="55"/>
  <c r="AS12" i="55"/>
  <c r="AZ22" i="55"/>
  <c r="AZ23" i="55"/>
  <c r="AP7" i="55"/>
  <c r="AP21" i="55"/>
  <c r="AX22" i="55"/>
  <c r="AN22" i="55"/>
  <c r="AW7" i="55"/>
  <c r="AO7" i="55"/>
  <c r="AP28" i="55"/>
  <c r="AQ30" i="55"/>
  <c r="AN21" i="55"/>
  <c r="AQ21" i="55"/>
  <c r="AW31" i="55"/>
  <c r="AZ25" i="55"/>
  <c r="AU21" i="55"/>
  <c r="AY28" i="55"/>
  <c r="AO31" i="55"/>
  <c r="AV30" i="55"/>
  <c r="AW29" i="55"/>
  <c r="AT32" i="55"/>
  <c r="AT29" i="55"/>
  <c r="AO22" i="55"/>
  <c r="AR21" i="55"/>
  <c r="AZ13" i="55"/>
  <c r="AW13" i="55"/>
  <c r="BA8" i="55"/>
  <c r="AU8" i="55"/>
  <c r="AQ13" i="55"/>
  <c r="BA22" i="55"/>
  <c r="AY23" i="55"/>
  <c r="AZ12" i="55"/>
  <c r="AV24" i="55"/>
  <c r="AZ8" i="55"/>
  <c r="AR23" i="55"/>
  <c r="AO24" i="55"/>
  <c r="AT13" i="55"/>
  <c r="AV22" i="55"/>
  <c r="AS32" i="55"/>
  <c r="AZ19" i="55"/>
  <c r="AR19" i="55"/>
  <c r="AY19" i="55"/>
  <c r="AW19" i="55"/>
  <c r="AN19" i="55"/>
  <c r="AO19" i="55"/>
  <c r="AZ15" i="55"/>
  <c r="AX15" i="55"/>
  <c r="AN15" i="55"/>
  <c r="AX10" i="55"/>
  <c r="AQ10" i="55"/>
  <c r="AV27" i="55"/>
  <c r="AR27" i="55"/>
  <c r="AT27" i="55"/>
  <c r="AQ27" i="55"/>
  <c r="AP27" i="55"/>
  <c r="AZ33" i="55"/>
  <c r="AS33" i="55"/>
  <c r="AU33" i="55"/>
  <c r="AY33" i="55"/>
  <c r="AT33" i="55"/>
  <c r="AP15" i="55"/>
  <c r="AQ15" i="55"/>
  <c r="BA27" i="55"/>
  <c r="AP33" i="55"/>
  <c r="AX33" i="55"/>
  <c r="BA33" i="55"/>
  <c r="AR10" i="55"/>
  <c r="AR15" i="55"/>
  <c r="AO20" i="55"/>
  <c r="AN20" i="55"/>
  <c r="AP20" i="55"/>
  <c r="AU20" i="55"/>
  <c r="AO16" i="55"/>
  <c r="AZ16" i="55"/>
  <c r="AT11" i="55"/>
  <c r="AY11" i="55"/>
  <c r="BA11" i="55"/>
  <c r="AU11" i="55"/>
  <c r="AO11" i="55"/>
  <c r="AO26" i="55"/>
  <c r="AT26" i="55"/>
  <c r="BA26" i="55"/>
  <c r="AQ33" i="55"/>
  <c r="AX16" i="55"/>
  <c r="AU15" i="55"/>
  <c r="AO15" i="55"/>
  <c r="AY20" i="55"/>
  <c r="AN27" i="55"/>
  <c r="AR33" i="55"/>
  <c r="AS20" i="55"/>
  <c r="AQ19" i="55"/>
  <c r="AT19" i="55"/>
  <c r="AT10" i="55"/>
  <c r="AW11" i="55"/>
  <c r="AW10" i="55"/>
  <c r="AR11" i="55"/>
  <c r="AX20" i="55"/>
  <c r="AP17" i="55"/>
  <c r="AQ17" i="55"/>
  <c r="AT17" i="55"/>
  <c r="AR17" i="55"/>
  <c r="AV12" i="55"/>
  <c r="AO25" i="55"/>
  <c r="AS25" i="55"/>
  <c r="AN25" i="55"/>
  <c r="AU25" i="55"/>
  <c r="AX29" i="55"/>
  <c r="AY29" i="55"/>
  <c r="AN33" i="55"/>
  <c r="AV15" i="55"/>
  <c r="AZ27" i="55"/>
  <c r="AY26" i="55"/>
  <c r="AW27" i="55"/>
  <c r="AR26" i="55"/>
  <c r="BA16" i="55"/>
  <c r="AR20" i="55"/>
  <c r="AW20" i="55"/>
  <c r="AO33" i="55"/>
  <c r="AU27" i="55"/>
  <c r="AS19" i="55"/>
  <c r="AU19" i="55"/>
  <c r="AV19" i="55"/>
  <c r="AW26" i="55"/>
  <c r="BA10" i="55"/>
  <c r="AZ11" i="55"/>
  <c r="AP11" i="55"/>
  <c r="AQ24" i="55"/>
  <c r="AW24" i="55"/>
  <c r="AX24" i="55"/>
  <c r="AP24" i="55"/>
  <c r="AX23" i="55"/>
  <c r="AP23" i="55"/>
  <c r="AQ23" i="55"/>
  <c r="BA23" i="55"/>
  <c r="AT20" i="55"/>
  <c r="AT18" i="55"/>
  <c r="AO18" i="55"/>
  <c r="AP14" i="55"/>
  <c r="AR14" i="55"/>
  <c r="AR28" i="55"/>
  <c r="AZ28" i="55"/>
  <c r="AS28" i="55"/>
  <c r="AV33" i="55"/>
  <c r="AW34" i="55"/>
  <c r="BA34" i="55"/>
  <c r="AT34" i="55"/>
  <c r="AN34" i="55"/>
  <c r="AV21" i="55"/>
  <c r="AO21" i="55"/>
  <c r="AV8" i="55"/>
  <c r="AS13" i="55"/>
  <c r="AO13" i="55"/>
  <c r="BA32" i="55"/>
  <c r="AY22" i="55"/>
  <c r="AY8" i="55"/>
  <c r="AN13" i="55"/>
  <c r="AP32" i="55"/>
  <c r="AR33" i="47"/>
  <c r="AY21" i="47"/>
  <c r="AP21" i="47"/>
  <c r="AX21" i="47"/>
  <c r="AX13" i="47"/>
  <c r="AV7" i="47"/>
  <c r="AW11" i="47"/>
  <c r="AO21" i="47"/>
  <c r="BA21" i="47"/>
  <c r="AN33" i="47"/>
  <c r="AW19" i="47"/>
  <c r="AX33" i="47"/>
  <c r="AR11" i="47"/>
  <c r="AS19" i="47"/>
  <c r="AQ19" i="47"/>
  <c r="AX32" i="47"/>
  <c r="AR21" i="47"/>
  <c r="AZ21" i="47"/>
  <c r="AR19" i="47"/>
  <c r="AZ19" i="47"/>
  <c r="AQ13" i="47"/>
  <c r="AZ32" i="47"/>
  <c r="AU32" i="47"/>
  <c r="AP13" i="47"/>
  <c r="BA8" i="47"/>
  <c r="AQ11" i="47"/>
  <c r="AO19" i="47"/>
  <c r="AO25" i="47"/>
  <c r="AQ25" i="47"/>
  <c r="AS25" i="47"/>
  <c r="AU25" i="47"/>
  <c r="AW25" i="47"/>
  <c r="AZ25" i="47"/>
  <c r="AN28" i="47"/>
  <c r="AO28" i="47"/>
  <c r="AQ28" i="47"/>
  <c r="AR28" i="47"/>
  <c r="AS28" i="47"/>
  <c r="AT28" i="47"/>
  <c r="AU28" i="47"/>
  <c r="AV28" i="47"/>
  <c r="AW28" i="47"/>
  <c r="AX28" i="47"/>
  <c r="AY28" i="47"/>
  <c r="AZ28" i="47"/>
  <c r="BA28" i="47"/>
  <c r="AT33" i="47"/>
  <c r="BA19" i="47"/>
  <c r="AQ21" i="47"/>
  <c r="AU19" i="47"/>
  <c r="AP32" i="47"/>
  <c r="AT21" i="47"/>
  <c r="AR32" i="47"/>
  <c r="AZ16" i="47"/>
  <c r="AQ15" i="47"/>
  <c r="AV15" i="47"/>
  <c r="AT8" i="47"/>
  <c r="AR13" i="47"/>
  <c r="AZ13" i="47"/>
  <c r="AP23" i="47"/>
  <c r="AT23" i="47"/>
  <c r="AR23" i="47"/>
  <c r="AW23" i="47"/>
  <c r="AX23" i="47"/>
  <c r="AQ23" i="47"/>
  <c r="AN23" i="47"/>
  <c r="AZ23" i="47"/>
  <c r="AZ27" i="47"/>
  <c r="AP27" i="47"/>
  <c r="AS27" i="47"/>
  <c r="AW27" i="47"/>
  <c r="AP29" i="47"/>
  <c r="AX29" i="47"/>
  <c r="BA29" i="47"/>
  <c r="AS29" i="47"/>
  <c r="AQ30" i="47"/>
  <c r="AY30" i="47"/>
  <c r="AR30" i="47"/>
  <c r="AP30" i="47"/>
  <c r="AO30" i="47"/>
  <c r="AV30" i="47"/>
  <c r="AS30" i="47"/>
  <c r="AT30" i="47"/>
  <c r="AN30" i="47"/>
  <c r="AP11" i="47"/>
  <c r="AS11" i="47"/>
  <c r="AU11" i="47"/>
  <c r="AX11" i="47"/>
  <c r="AY11" i="47"/>
  <c r="AZ11" i="47"/>
  <c r="BA11" i="47"/>
  <c r="AO10" i="47"/>
  <c r="AY10" i="47"/>
  <c r="AU23" i="47"/>
  <c r="AS23" i="47"/>
  <c r="AZ30" i="47"/>
  <c r="AW30" i="47"/>
  <c r="AO29" i="47"/>
  <c r="AW6" i="47"/>
  <c r="AY23" i="47"/>
  <c r="AT29" i="47"/>
  <c r="AX30" i="47"/>
  <c r="AU30" i="47"/>
  <c r="AO14" i="47"/>
  <c r="AT18" i="47"/>
  <c r="AX18" i="47"/>
  <c r="AO23" i="47"/>
  <c r="AV27" i="47"/>
  <c r="AV23" i="47"/>
  <c r="BA27" i="47"/>
  <c r="BA30" i="47"/>
  <c r="AN31" i="47"/>
  <c r="AR31" i="47"/>
  <c r="AU17" i="47"/>
  <c r="AR17" i="47"/>
  <c r="AP33" i="47"/>
  <c r="AS17" i="47"/>
  <c r="AT17" i="47"/>
  <c r="AT22" i="47"/>
  <c r="BA32" i="47"/>
  <c r="AO32" i="47"/>
  <c r="AW32" i="47"/>
  <c r="AT32" i="47"/>
  <c r="AN19" i="50"/>
  <c r="AU19" i="50"/>
  <c r="AZ19" i="50"/>
  <c r="AR19" i="50"/>
  <c r="AY19" i="50"/>
  <c r="BA19" i="50"/>
  <c r="AX19" i="50"/>
  <c r="AP19" i="50"/>
  <c r="AQ19" i="50"/>
  <c r="AP7" i="50"/>
  <c r="AO7" i="50"/>
  <c r="BA7" i="50"/>
  <c r="AU7" i="50"/>
  <c r="AS7" i="50"/>
  <c r="AX7" i="50"/>
  <c r="AS23" i="50"/>
  <c r="AY23" i="50"/>
  <c r="AR23" i="50"/>
  <c r="AQ23" i="50"/>
  <c r="AX23" i="50"/>
  <c r="AT23" i="50"/>
  <c r="AO23" i="50"/>
  <c r="AX35" i="50"/>
  <c r="AQ35" i="50"/>
  <c r="AW35" i="50"/>
  <c r="AO9" i="50"/>
  <c r="AV14" i="50"/>
  <c r="AZ14" i="50"/>
  <c r="AR7" i="50"/>
  <c r="AW7" i="50"/>
  <c r="BA23" i="50"/>
  <c r="AQ14" i="50"/>
  <c r="AW25" i="50"/>
  <c r="BA25" i="50"/>
  <c r="AP23" i="50"/>
  <c r="AN7" i="50"/>
  <c r="AT7" i="50"/>
  <c r="AU14" i="50"/>
  <c r="AR35" i="50"/>
  <c r="AN33" i="50"/>
  <c r="BA33" i="50"/>
  <c r="AP14" i="50"/>
  <c r="AO25" i="50"/>
  <c r="AV25" i="50"/>
  <c r="AU23" i="50"/>
  <c r="AN23" i="50"/>
  <c r="AY7" i="50"/>
  <c r="AV7" i="50"/>
  <c r="AU35" i="50"/>
  <c r="AS19" i="50"/>
  <c r="AQ15" i="50"/>
  <c r="AN15" i="50"/>
  <c r="AX15" i="50"/>
  <c r="AO15" i="50"/>
  <c r="AW15" i="50"/>
  <c r="AZ15" i="50"/>
  <c r="AR33" i="50"/>
  <c r="AX14" i="50"/>
  <c r="AT25" i="50"/>
  <c r="AW23" i="50"/>
  <c r="AW19" i="50"/>
  <c r="BA35" i="50"/>
  <c r="AT19" i="50"/>
  <c r="AO19" i="50"/>
  <c r="AZ7" i="50"/>
  <c r="AW21" i="50"/>
  <c r="AQ21" i="50"/>
  <c r="AP21" i="50"/>
  <c r="AY21" i="50"/>
  <c r="AZ21" i="50"/>
  <c r="AN21" i="50"/>
  <c r="AZ23" i="50"/>
  <c r="AV11" i="50"/>
  <c r="AR25" i="50"/>
  <c r="AP25" i="50"/>
  <c r="AX25" i="50"/>
  <c r="AN25" i="50"/>
  <c r="AS25" i="50"/>
  <c r="AY25" i="50"/>
  <c r="AZ13" i="50"/>
  <c r="AS13" i="50"/>
  <c r="AY10" i="50"/>
  <c r="AT10" i="50"/>
  <c r="AN10" i="50"/>
  <c r="BA27" i="50"/>
  <c r="AU32" i="50"/>
  <c r="AT27" i="50"/>
  <c r="AQ18" i="50"/>
  <c r="AO32" i="50"/>
  <c r="AT32" i="50"/>
  <c r="AX10" i="50"/>
  <c r="AR10" i="50"/>
  <c r="AO10" i="50"/>
  <c r="AX9" i="50"/>
  <c r="AR9" i="50"/>
  <c r="AQ9" i="50"/>
  <c r="AZ9" i="50"/>
  <c r="AW6" i="50"/>
  <c r="AN6" i="50"/>
  <c r="AT6" i="50"/>
  <c r="BA6" i="50"/>
  <c r="AZ6" i="50"/>
  <c r="AV6" i="50"/>
  <c r="AY6" i="50"/>
  <c r="AU6" i="50"/>
  <c r="AQ7" i="50"/>
  <c r="AU11" i="50"/>
  <c r="AN11" i="50"/>
  <c r="AP11" i="50"/>
  <c r="BA11" i="50"/>
  <c r="AS11" i="50"/>
  <c r="BA10" i="50"/>
  <c r="AQ10" i="50"/>
  <c r="AV10" i="50"/>
  <c r="AP9" i="50"/>
  <c r="AO6" i="50"/>
  <c r="AP6" i="50"/>
  <c r="AR6" i="50"/>
  <c r="AV6" i="52"/>
  <c r="AQ6" i="52"/>
  <c r="AN6" i="52"/>
  <c r="BA6" i="52"/>
  <c r="AW6" i="52"/>
  <c r="AZ6" i="52"/>
  <c r="AX6" i="52"/>
  <c r="AU6" i="52"/>
  <c r="AY6" i="52"/>
  <c r="AS6" i="52"/>
  <c r="AO6" i="52"/>
  <c r="AP6" i="52"/>
  <c r="AT6" i="52"/>
  <c r="AR6" i="51"/>
  <c r="AT6" i="51"/>
  <c r="BA6" i="51"/>
  <c r="AY6" i="51"/>
  <c r="AW6" i="51"/>
  <c r="AP6" i="51"/>
  <c r="AO6" i="51"/>
  <c r="AU6" i="51"/>
  <c r="AR14" i="49"/>
  <c r="BA37" i="49"/>
  <c r="AR37" i="49"/>
  <c r="AX37" i="49"/>
  <c r="AT37" i="49"/>
  <c r="AS45" i="49"/>
  <c r="AZ7" i="49"/>
  <c r="AQ33" i="49"/>
  <c r="AQ37" i="49"/>
  <c r="AS20" i="49"/>
  <c r="AV37" i="49"/>
  <c r="AV45" i="49"/>
  <c r="AP37" i="49"/>
  <c r="AW42" i="49"/>
  <c r="AP7" i="49"/>
  <c r="AN7" i="49"/>
  <c r="AV33" i="49"/>
  <c r="AO42" i="49"/>
  <c r="AN12" i="49"/>
  <c r="AQ11" i="49"/>
  <c r="AT42" i="49"/>
  <c r="BA7" i="49"/>
  <c r="AU20" i="49"/>
  <c r="AW37" i="49"/>
  <c r="AN37" i="49"/>
  <c r="AX14" i="49"/>
  <c r="AZ16" i="49"/>
  <c r="AY16" i="49"/>
  <c r="AW16" i="49"/>
  <c r="AQ16" i="49"/>
  <c r="BA16" i="49"/>
  <c r="AN16" i="49"/>
  <c r="AP15" i="49"/>
  <c r="AQ15" i="49"/>
  <c r="AO15" i="49"/>
  <c r="AT20" i="49"/>
  <c r="AY20" i="49"/>
  <c r="AW20" i="49"/>
  <c r="AR21" i="49"/>
  <c r="AO21" i="49"/>
  <c r="AR23" i="49"/>
  <c r="AV23" i="49"/>
  <c r="AT19" i="49"/>
  <c r="AZ19" i="49"/>
  <c r="AP19" i="49"/>
  <c r="AO19" i="49"/>
  <c r="AV19" i="49"/>
  <c r="AY19" i="49"/>
  <c r="AV13" i="49"/>
  <c r="AY13" i="49"/>
  <c r="AW13" i="49"/>
  <c r="AR13" i="49"/>
  <c r="AP13" i="49"/>
  <c r="AP12" i="49"/>
  <c r="AT11" i="49"/>
  <c r="AS11" i="49"/>
  <c r="AN11" i="49"/>
  <c r="AU11" i="49"/>
  <c r="BA6" i="49"/>
  <c r="AX7" i="49"/>
  <c r="AW7" i="49"/>
  <c r="AV7" i="49"/>
  <c r="AQ7" i="49"/>
  <c r="AY7" i="49"/>
  <c r="AT7" i="49"/>
  <c r="AS7" i="49"/>
  <c r="AR7" i="49"/>
  <c r="AQ8" i="49"/>
  <c r="AS8" i="49"/>
  <c r="AO8" i="49"/>
  <c r="AN8" i="49"/>
  <c r="AW8" i="49"/>
  <c r="AZ8" i="49"/>
  <c r="AP8" i="49"/>
  <c r="AR8" i="49"/>
  <c r="BA8" i="49"/>
  <c r="AT8" i="49"/>
  <c r="AU34" i="49"/>
  <c r="AY34" i="49"/>
  <c r="AW34" i="49"/>
  <c r="AX34" i="49"/>
  <c r="AQ34" i="49"/>
  <c r="AV34" i="49"/>
  <c r="AW39" i="49"/>
  <c r="AV39" i="49"/>
  <c r="AT39" i="49"/>
  <c r="AR39" i="49"/>
  <c r="AN39" i="49"/>
  <c r="AP39" i="49"/>
  <c r="AS39" i="49"/>
  <c r="AZ39" i="49"/>
  <c r="AT34" i="49"/>
  <c r="AY39" i="49"/>
  <c r="AQ39" i="49"/>
  <c r="AZ10" i="49"/>
  <c r="AW10" i="49"/>
  <c r="AU39" i="49"/>
  <c r="AX8" i="49"/>
  <c r="AV8" i="49"/>
  <c r="AU8" i="49"/>
  <c r="AN45" i="49"/>
  <c r="AY45" i="49"/>
  <c r="AW45" i="49"/>
  <c r="AX45" i="49"/>
  <c r="AZ45" i="49"/>
  <c r="AU45" i="49"/>
  <c r="AP45" i="49"/>
  <c r="AO45" i="49"/>
  <c r="AQ45" i="49"/>
  <c r="BA45" i="49"/>
  <c r="AU14" i="49"/>
  <c r="AT14" i="49"/>
  <c r="AN14" i="49"/>
  <c r="AO14" i="49"/>
  <c r="AW14" i="49"/>
  <c r="AP14" i="49"/>
  <c r="AZ14" i="49"/>
  <c r="BA14" i="49"/>
  <c r="AV14" i="49"/>
  <c r="AY43" i="49"/>
  <c r="AP43" i="49"/>
  <c r="AO43" i="49"/>
  <c r="AU43" i="49"/>
  <c r="BA43" i="49"/>
  <c r="AS43" i="49"/>
  <c r="AZ43" i="49"/>
  <c r="AV43" i="49"/>
  <c r="AN43" i="49"/>
  <c r="AT43" i="49"/>
  <c r="AN10" i="49"/>
  <c r="AQ10" i="49"/>
  <c r="AO10" i="49"/>
  <c r="AV10" i="49"/>
  <c r="AU10" i="49"/>
  <c r="AY10" i="49"/>
  <c r="AX10" i="49"/>
  <c r="BA10" i="49"/>
  <c r="AR10" i="49"/>
  <c r="BA39" i="49"/>
  <c r="AR22" i="49"/>
  <c r="AZ22" i="49"/>
  <c r="AO23" i="49"/>
  <c r="AQ23" i="49"/>
  <c r="AT23" i="49"/>
  <c r="AX23" i="49"/>
  <c r="AZ23" i="49"/>
  <c r="AX39" i="49"/>
  <c r="AT10" i="49"/>
  <c r="AY8" i="49"/>
  <c r="AN32" i="49"/>
  <c r="AQ32" i="49"/>
  <c r="AT32" i="49"/>
  <c r="AX32" i="49"/>
  <c r="AO32" i="49"/>
  <c r="AP36" i="49"/>
  <c r="AN6" i="49"/>
  <c r="AU6" i="49"/>
  <c r="AP6" i="49"/>
  <c r="AW6" i="49"/>
  <c r="AZ6" i="49"/>
  <c r="AQ6" i="49"/>
  <c r="AS6" i="49"/>
  <c r="AV6" i="49"/>
  <c r="AO27" i="49"/>
  <c r="AY27" i="49"/>
  <c r="AQ30" i="49"/>
  <c r="AX30" i="49"/>
  <c r="AY30" i="49"/>
  <c r="AZ30" i="49"/>
  <c r="BA30" i="49"/>
  <c r="AS25" i="49"/>
  <c r="AT25" i="49"/>
  <c r="AW25" i="49"/>
  <c r="AX25" i="49"/>
  <c r="AY25" i="49"/>
  <c r="AZ25" i="49"/>
  <c r="AP21" i="49"/>
  <c r="AQ21" i="49"/>
  <c r="AS21" i="49"/>
  <c r="AU21" i="49"/>
  <c r="AW21" i="49"/>
  <c r="AZ21" i="49"/>
  <c r="AN24" i="49"/>
  <c r="AO24" i="49"/>
  <c r="AS24" i="49"/>
  <c r="AX24" i="49"/>
  <c r="AZ24" i="49"/>
  <c r="AO16" i="49"/>
  <c r="AP16" i="49"/>
  <c r="AR16" i="49"/>
  <c r="AS16" i="49"/>
  <c r="AU16" i="49"/>
  <c r="AX18" i="49"/>
  <c r="AU42" i="49"/>
  <c r="AV42" i="49"/>
  <c r="AR42" i="49"/>
  <c r="AZ31" i="49"/>
  <c r="AQ18" i="49"/>
  <c r="AT31" i="49"/>
  <c r="BA31" i="49"/>
  <c r="AZ42" i="49"/>
  <c r="AO29" i="49"/>
  <c r="AQ42" i="49"/>
  <c r="AY42" i="49"/>
  <c r="AY31" i="49"/>
  <c r="AQ31" i="49"/>
  <c r="AR35" i="49"/>
  <c r="AO36" i="49"/>
  <c r="AU36" i="49"/>
  <c r="AO37" i="49"/>
  <c r="AN36" i="49"/>
  <c r="AR31" i="49"/>
  <c r="AP35" i="49"/>
  <c r="AS36" i="49"/>
  <c r="AP31" i="49"/>
  <c r="AX36" i="49"/>
  <c r="AY37" i="49"/>
  <c r="AZ35" i="49"/>
  <c r="AV31" i="49"/>
  <c r="AU33" i="49"/>
  <c r="AU35" i="49"/>
  <c r="AZ37" i="49"/>
  <c r="AO31" i="49"/>
  <c r="AW31" i="49"/>
  <c r="AW36" i="49"/>
  <c r="AS29" i="49"/>
  <c r="AV29" i="49"/>
  <c r="AX29" i="49"/>
  <c r="AU29" i="49"/>
  <c r="I34" i="45"/>
  <c r="I10" i="50"/>
  <c r="I38" i="49"/>
  <c r="I45" i="49"/>
  <c r="AX7" i="53" l="1"/>
  <c r="AY8" i="53"/>
  <c r="AZ8" i="53"/>
  <c r="BA7" i="53"/>
  <c r="AV10" i="53"/>
  <c r="AT7" i="53"/>
  <c r="BA9" i="53"/>
  <c r="AW13" i="53"/>
  <c r="AV11" i="53"/>
  <c r="AY16" i="53"/>
  <c r="AW16" i="53"/>
  <c r="AU16" i="53"/>
  <c r="AR16" i="53"/>
  <c r="AN16" i="53"/>
  <c r="AW14" i="53"/>
  <c r="AR14" i="53"/>
  <c r="AN14" i="53"/>
  <c r="AS10" i="53"/>
  <c r="AN10" i="53"/>
  <c r="AR8" i="53"/>
  <c r="AR13" i="53"/>
  <c r="AO13" i="53"/>
  <c r="AQ13" i="53"/>
  <c r="AR14" i="47"/>
  <c r="AP6" i="47"/>
  <c r="AS6" i="47"/>
  <c r="AY24" i="47"/>
  <c r="AT10" i="47"/>
  <c r="AN9" i="47"/>
  <c r="AU7" i="47"/>
  <c r="AZ10" i="47"/>
  <c r="BA16" i="47"/>
  <c r="AT20" i="47"/>
  <c r="AX22" i="47"/>
  <c r="AP24" i="47"/>
  <c r="AO22" i="47"/>
  <c r="BA20" i="47"/>
  <c r="AP20" i="47"/>
  <c r="AQ6" i="47"/>
  <c r="AV14" i="47"/>
  <c r="AP14" i="47"/>
  <c r="AU6" i="47"/>
  <c r="AZ6" i="47"/>
  <c r="AW24" i="47"/>
  <c r="AW10" i="47"/>
  <c r="AR10" i="47"/>
  <c r="AX7" i="47"/>
  <c r="AQ8" i="47"/>
  <c r="AV16" i="47"/>
  <c r="AS24" i="47"/>
  <c r="AV22" i="47"/>
  <c r="AX14" i="47"/>
  <c r="AW8" i="47"/>
  <c r="AV24" i="47"/>
  <c r="AU16" i="47"/>
  <c r="AW16" i="47"/>
  <c r="AN24" i="47"/>
  <c r="AS16" i="47"/>
  <c r="AX8" i="47"/>
  <c r="AP22" i="47"/>
  <c r="AU20" i="47"/>
  <c r="AW26" i="47"/>
  <c r="AO26" i="47"/>
  <c r="AU26" i="47"/>
  <c r="BA26" i="47"/>
  <c r="AQ16" i="47"/>
  <c r="BA7" i="47"/>
  <c r="AX26" i="47"/>
  <c r="AY14" i="47"/>
  <c r="AQ26" i="47"/>
  <c r="AN21" i="47"/>
  <c r="AS26" i="47"/>
  <c r="AZ9" i="47"/>
  <c r="AR9" i="47"/>
  <c r="BA9" i="47"/>
  <c r="AW9" i="47"/>
  <c r="AZ25" i="45"/>
  <c r="AT26" i="45"/>
  <c r="AP26" i="45"/>
  <c r="AQ26" i="45"/>
  <c r="I26" i="45" s="1"/>
  <c r="AY26" i="45"/>
  <c r="AX25" i="45"/>
  <c r="AZ19" i="45"/>
  <c r="AN12" i="45"/>
  <c r="AO11" i="45"/>
  <c r="AU12" i="45"/>
  <c r="AZ6" i="45"/>
  <c r="AR6" i="45"/>
  <c r="AV6" i="45"/>
  <c r="AN6" i="45"/>
  <c r="I6" i="45" s="1"/>
  <c r="AU17" i="46"/>
  <c r="AN17" i="46"/>
  <c r="AT18" i="46"/>
  <c r="AY10" i="46"/>
  <c r="AS10" i="46"/>
  <c r="AZ34" i="46"/>
  <c r="AX34" i="46"/>
  <c r="AU34" i="46"/>
  <c r="AV28" i="46"/>
  <c r="AZ26" i="46"/>
  <c r="AW22" i="46"/>
  <c r="AS22" i="46"/>
  <c r="AO34" i="46"/>
  <c r="AR17" i="46"/>
  <c r="AQ34" i="46"/>
  <c r="AW34" i="46"/>
  <c r="BA22" i="46"/>
  <c r="AQ22" i="46"/>
  <c r="AR23" i="46"/>
  <c r="AN34" i="46"/>
  <c r="BA36" i="49"/>
  <c r="BA29" i="49"/>
  <c r="AR29" i="49"/>
  <c r="AN29" i="49"/>
  <c r="AY29" i="49"/>
  <c r="AY36" i="49"/>
  <c r="AQ35" i="49"/>
  <c r="AV36" i="49"/>
  <c r="AT35" i="49"/>
  <c r="AQ36" i="49"/>
  <c r="AR36" i="49"/>
  <c r="AO35" i="49"/>
  <c r="AV35" i="49"/>
  <c r="AT36" i="49"/>
  <c r="AS35" i="49"/>
  <c r="BA18" i="49"/>
  <c r="AS18" i="49"/>
  <c r="AY18" i="49"/>
  <c r="BA27" i="49"/>
  <c r="AT27" i="49"/>
  <c r="AZ36" i="49"/>
  <c r="BA34" i="49"/>
  <c r="AY23" i="49"/>
  <c r="AW23" i="49"/>
  <c r="AS23" i="49"/>
  <c r="AP23" i="49"/>
  <c r="AN23" i="49"/>
  <c r="AX22" i="49"/>
  <c r="AP22" i="49"/>
  <c r="AW22" i="49"/>
  <c r="AS34" i="49"/>
  <c r="AR34" i="49"/>
  <c r="AO34" i="49"/>
  <c r="AN34" i="49"/>
  <c r="AZ11" i="49"/>
  <c r="AR11" i="49"/>
  <c r="BA11" i="49"/>
  <c r="AY11" i="49"/>
  <c r="AQ20" i="49"/>
  <c r="AP20" i="49"/>
  <c r="AZ20" i="49"/>
  <c r="AV20" i="49"/>
  <c r="AS15" i="49"/>
  <c r="AX15" i="49"/>
  <c r="AO11" i="49"/>
  <c r="I11" i="49" s="1"/>
  <c r="AW11" i="49"/>
  <c r="AR20" i="49"/>
  <c r="AW29" i="49"/>
  <c r="AX35" i="49"/>
  <c r="AY35" i="49"/>
  <c r="AX20" i="49"/>
  <c r="AN27" i="49"/>
  <c r="AV27" i="49"/>
  <c r="AU26" i="49"/>
  <c r="AW27" i="49"/>
  <c r="AQ17" i="49"/>
  <c r="BA26" i="49"/>
  <c r="AP26" i="49"/>
  <c r="BA9" i="49"/>
  <c r="AZ9" i="49"/>
  <c r="AO20" i="49"/>
  <c r="I20" i="49" s="1"/>
  <c r="AN26" i="49"/>
  <c r="AQ29" i="49"/>
  <c r="AX27" i="49"/>
  <c r="AX11" i="49"/>
  <c r="AN35" i="49"/>
  <c r="BA12" i="49"/>
  <c r="AN9" i="54"/>
  <c r="AX13" i="45"/>
  <c r="AQ13" i="45"/>
  <c r="BA11" i="45"/>
  <c r="AW11" i="45"/>
  <c r="AS11" i="45"/>
  <c r="AX10" i="45"/>
  <c r="AX6" i="45"/>
  <c r="AT6" i="45"/>
  <c r="AP6" i="45"/>
  <c r="AW33" i="49"/>
  <c r="BA33" i="49"/>
  <c r="AY33" i="49"/>
  <c r="AX33" i="54"/>
  <c r="AU31" i="54"/>
  <c r="AP29" i="54"/>
  <c r="AQ27" i="54"/>
  <c r="AS29" i="54"/>
  <c r="AT31" i="54"/>
  <c r="AY31" i="54"/>
  <c r="BA33" i="54"/>
  <c r="AO27" i="53"/>
  <c r="AQ23" i="53"/>
  <c r="AS33" i="53"/>
  <c r="AN33" i="53"/>
  <c r="I33" i="53" s="1"/>
  <c r="AV28" i="53"/>
  <c r="AV23" i="53"/>
  <c r="AV27" i="53"/>
  <c r="AX34" i="53"/>
  <c r="AT34" i="53"/>
  <c r="AX25" i="53"/>
  <c r="AO25" i="53"/>
  <c r="AS23" i="53"/>
  <c r="AW31" i="53"/>
  <c r="AP31" i="53"/>
  <c r="AT27" i="53"/>
  <c r="AY34" i="53"/>
  <c r="AN27" i="53"/>
  <c r="AT23" i="53"/>
  <c r="AW34" i="53"/>
  <c r="AV34" i="53"/>
  <c r="AS31" i="53"/>
  <c r="AR27" i="53"/>
  <c r="AW27" i="53"/>
  <c r="AX27" i="53"/>
  <c r="AU31" i="53"/>
  <c r="BA31" i="53"/>
  <c r="AY23" i="53"/>
  <c r="AW28" i="53"/>
  <c r="AO28" i="53"/>
  <c r="AZ28" i="53"/>
  <c r="AQ28" i="53"/>
  <c r="AR25" i="53"/>
  <c r="AX28" i="53"/>
  <c r="BA28" i="53"/>
  <c r="AZ33" i="53"/>
  <c r="AY33" i="53"/>
  <c r="AW33" i="53"/>
  <c r="AU33" i="53"/>
  <c r="AZ26" i="53"/>
  <c r="AS26" i="53"/>
  <c r="AU34" i="53"/>
  <c r="AT33" i="53"/>
  <c r="AQ31" i="53"/>
  <c r="AQ31" i="47"/>
  <c r="AO31" i="47"/>
  <c r="AX31" i="47"/>
  <c r="AZ29" i="47"/>
  <c r="AY29" i="47"/>
  <c r="AX27" i="47"/>
  <c r="AO27" i="47"/>
  <c r="AQ27" i="47"/>
  <c r="AR29" i="47"/>
  <c r="AV29" i="47"/>
  <c r="AQ29" i="47"/>
  <c r="AU29" i="47"/>
  <c r="AN27" i="47"/>
  <c r="AR27" i="47"/>
  <c r="AU27" i="47"/>
  <c r="AW29" i="47"/>
  <c r="AY31" i="47"/>
  <c r="AS22" i="47"/>
  <c r="AY22" i="47"/>
  <c r="AV20" i="47"/>
  <c r="AY20" i="47"/>
  <c r="AU18" i="47"/>
  <c r="AN18" i="47"/>
  <c r="AS14" i="47"/>
  <c r="AU14" i="47"/>
  <c r="AW14" i="47"/>
  <c r="AN14" i="47"/>
  <c r="AV6" i="47"/>
  <c r="AX6" i="47"/>
  <c r="AT6" i="47"/>
  <c r="AN6" i="47"/>
  <c r="AO6" i="47"/>
  <c r="BA24" i="47"/>
  <c r="AX24" i="47"/>
  <c r="AT24" i="47"/>
  <c r="AQ7" i="47"/>
  <c r="AS8" i="47"/>
  <c r="AP8" i="47"/>
  <c r="AZ14" i="47"/>
  <c r="AY25" i="47"/>
  <c r="AV25" i="47"/>
  <c r="AT25" i="47"/>
  <c r="AR25" i="47"/>
  <c r="AP25" i="47"/>
  <c r="AQ9" i="47"/>
  <c r="BA22" i="47"/>
  <c r="AR8" i="47"/>
  <c r="AZ24" i="47"/>
  <c r="AO24" i="47"/>
  <c r="AT9" i="47"/>
  <c r="AX9" i="47"/>
  <c r="AS9" i="47"/>
  <c r="AU9" i="47"/>
  <c r="AO9" i="47"/>
  <c r="AU8" i="47"/>
  <c r="AR6" i="47"/>
  <c r="AY9" i="47"/>
  <c r="AR24" i="47"/>
  <c r="AU24" i="47"/>
  <c r="AZ8" i="47"/>
  <c r="BA6" i="47"/>
  <c r="AQ22" i="47"/>
  <c r="AY18" i="47"/>
  <c r="AV18" i="47"/>
  <c r="BA18" i="47"/>
  <c r="AQ18" i="47"/>
  <c r="AR18" i="47"/>
  <c r="BA23" i="49"/>
  <c r="AU25" i="49"/>
  <c r="BA25" i="49"/>
  <c r="AR25" i="49"/>
  <c r="AQ25" i="49"/>
  <c r="AN33" i="49"/>
  <c r="AT33" i="49"/>
  <c r="AS33" i="49"/>
  <c r="AR33" i="49"/>
  <c r="AO33" i="49"/>
  <c r="AP33" i="49"/>
  <c r="AT24" i="49"/>
  <c r="AQ26" i="49"/>
  <c r="I29" i="49" s="1"/>
  <c r="AT26" i="49"/>
  <c r="AW26" i="49"/>
  <c r="AO26" i="49"/>
  <c r="AV26" i="49"/>
  <c r="AR26" i="49"/>
  <c r="AV32" i="49"/>
  <c r="AP32" i="49"/>
  <c r="AS32" i="49"/>
  <c r="AZ32" i="49"/>
  <c r="AR32" i="49"/>
  <c r="AY32" i="49"/>
  <c r="AU32" i="49"/>
  <c r="BA32" i="49"/>
  <c r="AW32" i="49"/>
  <c r="AY14" i="49"/>
  <c r="I14" i="49" s="1"/>
  <c r="AU9" i="49"/>
  <c r="I9" i="49" s="1"/>
  <c r="AN9" i="49"/>
  <c r="AV9" i="49"/>
  <c r="AO9" i="49"/>
  <c r="AW9" i="49"/>
  <c r="AP9" i="49"/>
  <c r="AX9" i="49"/>
  <c r="AY9" i="49"/>
  <c r="AT16" i="49"/>
  <c r="I16" i="49" s="1"/>
  <c r="AY21" i="49"/>
  <c r="BA21" i="49"/>
  <c r="AX21" i="49"/>
  <c r="AV21" i="49"/>
  <c r="AW18" i="49"/>
  <c r="AO22" i="49"/>
  <c r="AV22" i="49"/>
  <c r="AN22" i="49"/>
  <c r="I23" i="49" s="1"/>
  <c r="AQ22" i="49"/>
  <c r="AT22" i="49"/>
  <c r="AY22" i="49"/>
  <c r="BA22" i="49"/>
  <c r="AU31" i="49"/>
  <c r="AS31" i="49"/>
  <c r="AN21" i="49"/>
  <c r="AQ12" i="49"/>
  <c r="AO12" i="49"/>
  <c r="AR12" i="49"/>
  <c r="AU12" i="49"/>
  <c r="AY12" i="49"/>
  <c r="AQ9" i="49"/>
  <c r="AT17" i="49"/>
  <c r="BA17" i="49"/>
  <c r="AV17" i="49"/>
  <c r="AO17" i="49"/>
  <c r="AP17" i="49"/>
  <c r="AS17" i="49"/>
  <c r="AX17" i="49"/>
  <c r="AS22" i="49"/>
  <c r="AR24" i="49"/>
  <c r="AY24" i="49"/>
  <c r="AW24" i="49"/>
  <c r="AQ24" i="49"/>
  <c r="AP24" i="49"/>
  <c r="I26" i="49" s="1"/>
  <c r="AT6" i="49"/>
  <c r="AY15" i="49"/>
  <c r="AU15" i="49"/>
  <c r="BA15" i="49"/>
  <c r="AV15" i="49"/>
  <c r="AR15" i="49"/>
  <c r="AZ15" i="49"/>
  <c r="AW15" i="49"/>
  <c r="AR30" i="49"/>
  <c r="AW30" i="49"/>
  <c r="AP30" i="49"/>
  <c r="AO30" i="49"/>
  <c r="AT30" i="49"/>
  <c r="AP10" i="49"/>
  <c r="AZ18" i="49"/>
  <c r="AN18" i="49"/>
  <c r="AO18" i="49"/>
  <c r="AT18" i="49"/>
  <c r="AU18" i="49"/>
  <c r="AW12" i="49"/>
  <c r="AN19" i="49"/>
  <c r="AN15" i="49"/>
  <c r="AV25" i="49"/>
  <c r="AU7" i="49"/>
  <c r="I8" i="49" s="1"/>
  <c r="AN20" i="49"/>
  <c r="AZ28" i="49"/>
  <c r="I31" i="49" s="1"/>
  <c r="AN17" i="49"/>
  <c r="BA27" i="45"/>
  <c r="AU27" i="45"/>
  <c r="AO27" i="45"/>
  <c r="AT27" i="45"/>
  <c r="AX27" i="45"/>
  <c r="AW20" i="54"/>
  <c r="AZ21" i="54"/>
  <c r="AN15" i="54"/>
  <c r="AX7" i="54"/>
  <c r="AU7" i="54"/>
  <c r="AZ7" i="54"/>
  <c r="AV7" i="54"/>
  <c r="AW7" i="54"/>
  <c r="AZ24" i="54"/>
  <c r="BA7" i="54"/>
  <c r="AO21" i="54"/>
  <c r="AV21" i="54"/>
  <c r="AR25" i="54"/>
  <c r="AQ7" i="54"/>
  <c r="AQ21" i="54"/>
  <c r="AZ22" i="54"/>
  <c r="AP22" i="54"/>
  <c r="AX21" i="54"/>
  <c r="AT22" i="54"/>
  <c r="AV15" i="54"/>
  <c r="AO15" i="54"/>
  <c r="AW15" i="54"/>
  <c r="AO22" i="54"/>
  <c r="AY15" i="54"/>
  <c r="AN24" i="54"/>
  <c r="AV24" i="54"/>
  <c r="AS24" i="54"/>
  <c r="AX15" i="54"/>
  <c r="AU24" i="54"/>
  <c r="AV25" i="54"/>
  <c r="BA25" i="54"/>
  <c r="AX20" i="54"/>
  <c r="AS20" i="54"/>
  <c r="AZ18" i="54"/>
  <c r="AX18" i="54"/>
  <c r="AV18" i="54"/>
  <c r="AS18" i="54"/>
  <c r="AQ18" i="54"/>
  <c r="AO18" i="54"/>
  <c r="BA11" i="54"/>
  <c r="AY11" i="54"/>
  <c r="AW11" i="54"/>
  <c r="AU11" i="54"/>
  <c r="AS11" i="54"/>
  <c r="AQ11" i="54"/>
  <c r="I11" i="54" s="1"/>
  <c r="AY19" i="54"/>
  <c r="AP23" i="54"/>
  <c r="AS21" i="54"/>
  <c r="AY24" i="54"/>
  <c r="AN11" i="54"/>
  <c r="AN8" i="54"/>
  <c r="AP24" i="54"/>
  <c r="AS11" i="53"/>
  <c r="BA8" i="53"/>
  <c r="AR9" i="53"/>
  <c r="AN9" i="53"/>
  <c r="AW15" i="53"/>
  <c r="AR15" i="53"/>
  <c r="AS8" i="53"/>
  <c r="AN8" i="53"/>
  <c r="AT8" i="53"/>
  <c r="AO8" i="53"/>
  <c r="AO7" i="53"/>
  <c r="AU7" i="53"/>
  <c r="AV7" i="53"/>
  <c r="AU8" i="53"/>
  <c r="AW10" i="53"/>
  <c r="AY7" i="53"/>
  <c r="AR7" i="53"/>
  <c r="AO9" i="53"/>
  <c r="BA13" i="53"/>
  <c r="AY13" i="53"/>
  <c r="AS13" i="53"/>
  <c r="AY11" i="53"/>
  <c r="AN11" i="53"/>
  <c r="AV22" i="53"/>
  <c r="AP7" i="53"/>
  <c r="AQ7" i="53"/>
  <c r="AS7" i="53"/>
  <c r="AX9" i="53"/>
  <c r="AY9" i="53"/>
  <c r="AQ9" i="53"/>
  <c r="AU9" i="53"/>
  <c r="AV9" i="53"/>
  <c r="AT10" i="53"/>
  <c r="BA10" i="53"/>
  <c r="AO10" i="53"/>
  <c r="AR10" i="53"/>
  <c r="AT15" i="53"/>
  <c r="AV15" i="53"/>
  <c r="AU15" i="53"/>
  <c r="AN15" i="53"/>
  <c r="AQ10" i="53"/>
  <c r="AV13" i="53"/>
  <c r="AT13" i="53"/>
  <c r="AX22" i="53"/>
  <c r="AX15" i="53"/>
  <c r="AN13" i="53"/>
  <c r="AS16" i="53"/>
  <c r="AW9" i="53"/>
  <c r="AX17" i="53"/>
  <c r="AT17" i="53"/>
  <c r="AZ11" i="53"/>
  <c r="AX11" i="53"/>
  <c r="AQ11" i="53"/>
  <c r="AW11" i="53"/>
  <c r="AR11" i="53"/>
  <c r="AO11" i="53"/>
  <c r="AU6" i="44"/>
  <c r="AQ24" i="46"/>
  <c r="AT26" i="46"/>
  <c r="AN26" i="46"/>
  <c r="AP26" i="46"/>
  <c r="AR26" i="46"/>
  <c r="AU26" i="46"/>
  <c r="AW26" i="46"/>
  <c r="AY26" i="46"/>
  <c r="BA26" i="46"/>
  <c r="AP24" i="46"/>
  <c r="AR24" i="46"/>
  <c r="AU24" i="46"/>
  <c r="AN24" i="46"/>
  <c r="AS24" i="46"/>
  <c r="AT24" i="46"/>
  <c r="AW24" i="46"/>
  <c r="AY24" i="46"/>
  <c r="BA24" i="46"/>
  <c r="AY18" i="46"/>
  <c r="AT23" i="46"/>
  <c r="AU23" i="46"/>
  <c r="AV23" i="46"/>
  <c r="AN23" i="46"/>
  <c r="AW23" i="46"/>
  <c r="AS23" i="46"/>
  <c r="AT27" i="46"/>
  <c r="AP27" i="46"/>
  <c r="AU27" i="46"/>
  <c r="AY27" i="46"/>
  <c r="BA15" i="46"/>
  <c r="AO12" i="46"/>
  <c r="AS12" i="46"/>
  <c r="AW12" i="46"/>
  <c r="BA12" i="46"/>
  <c r="AX23" i="46"/>
  <c r="AR25" i="46"/>
  <c r="AX25" i="46"/>
  <c r="AU20" i="46"/>
  <c r="AQ20" i="46"/>
  <c r="AN20" i="46"/>
  <c r="AR20" i="46"/>
  <c r="BA20" i="46"/>
  <c r="AS20" i="46"/>
  <c r="AX20" i="46"/>
  <c r="AZ7" i="46"/>
  <c r="AU7" i="46"/>
  <c r="AT7" i="46"/>
  <c r="AY7" i="46"/>
  <c r="AN7" i="46"/>
  <c r="AP7" i="46"/>
  <c r="AR7" i="46"/>
  <c r="AV7" i="46"/>
  <c r="AX7" i="46"/>
  <c r="AW7" i="46"/>
  <c r="AQ7" i="46"/>
  <c r="AY12" i="46"/>
  <c r="AQ12" i="46"/>
  <c r="AW27" i="46"/>
  <c r="AZ25" i="46"/>
  <c r="AN25" i="46"/>
  <c r="AX26" i="46"/>
  <c r="AS26" i="46"/>
  <c r="AO26" i="46"/>
  <c r="AQ23" i="46"/>
  <c r="AX24" i="46"/>
  <c r="AO24" i="46"/>
  <c r="AT20" i="46"/>
  <c r="AW20" i="46"/>
  <c r="AY23" i="46"/>
  <c r="AZ23" i="46"/>
  <c r="AP23" i="46"/>
  <c r="AZ20" i="46"/>
  <c r="AY20" i="46"/>
  <c r="AU32" i="46"/>
  <c r="AU18" i="46"/>
  <c r="AS18" i="46"/>
  <c r="AP18" i="46"/>
  <c r="AR18" i="46"/>
  <c r="AQ18" i="46"/>
  <c r="AX18" i="46"/>
  <c r="AT33" i="46"/>
  <c r="AS33" i="46"/>
  <c r="AN33" i="46"/>
  <c r="AY33" i="46"/>
  <c r="AX31" i="46"/>
  <c r="AU31" i="46"/>
  <c r="AQ31" i="46"/>
  <c r="AY31" i="46"/>
  <c r="AO31" i="46"/>
  <c r="AW31" i="46"/>
  <c r="BA31" i="46"/>
  <c r="AW29" i="46"/>
  <c r="AO30" i="46"/>
  <c r="AX30" i="46"/>
  <c r="AW30" i="46"/>
  <c r="AT30" i="46"/>
  <c r="AT28" i="46"/>
  <c r="AY28" i="46"/>
  <c r="AW19" i="46"/>
  <c r="AS19" i="46"/>
  <c r="AU19" i="46"/>
  <c r="AZ19" i="46"/>
  <c r="AN11" i="46"/>
  <c r="AP11" i="46"/>
  <c r="AR11" i="46"/>
  <c r="AT11" i="46"/>
  <c r="AV11" i="46"/>
  <c r="AY11" i="46"/>
  <c r="BA11" i="46"/>
  <c r="AN19" i="46"/>
  <c r="AW16" i="46"/>
  <c r="AW32" i="46"/>
  <c r="AT19" i="46"/>
  <c r="AQ16" i="46"/>
  <c r="AU15" i="46"/>
  <c r="AP13" i="45"/>
  <c r="AT25" i="45"/>
  <c r="BA26" i="45"/>
  <c r="AW26" i="45"/>
  <c r="AZ26" i="45"/>
  <c r="BA13" i="45"/>
  <c r="AY13" i="45"/>
  <c r="AW13" i="45"/>
  <c r="AR13" i="45"/>
  <c r="AO13" i="45"/>
  <c r="AV26" i="45"/>
  <c r="AV13" i="45"/>
  <c r="AS13" i="45"/>
  <c r="AU26" i="45"/>
  <c r="AZ21" i="45"/>
  <c r="AR21" i="45"/>
  <c r="AR19" i="45"/>
  <c r="AO22" i="45"/>
  <c r="AV19" i="45"/>
  <c r="AV9" i="45"/>
  <c r="BA6" i="45"/>
  <c r="AY6" i="45"/>
  <c r="AW6" i="45"/>
  <c r="AU6" i="45"/>
  <c r="AS6" i="45"/>
  <c r="AQ6" i="45"/>
  <c r="AP15" i="45"/>
  <c r="BA8" i="45"/>
  <c r="AY22" i="45"/>
  <c r="AQ22" i="45"/>
  <c r="AU15" i="45"/>
  <c r="AZ15" i="45"/>
  <c r="AY12" i="45"/>
  <c r="AQ12" i="45"/>
  <c r="BA12" i="45"/>
  <c r="AW12" i="45"/>
  <c r="AS12" i="45"/>
  <c r="AO12" i="45"/>
  <c r="AU22" i="56"/>
  <c r="BA20" i="56"/>
  <c r="AW20" i="56"/>
  <c r="AS20" i="56"/>
  <c r="BA19" i="56"/>
  <c r="AW19" i="56"/>
  <c r="AR19" i="56"/>
  <c r="AN19" i="56"/>
  <c r="AZ35" i="54"/>
  <c r="AN27" i="45"/>
  <c r="I27" i="45" s="1"/>
  <c r="A19" i="49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O26" i="56"/>
  <c r="AR26" i="56"/>
  <c r="AT26" i="56"/>
  <c r="AW26" i="56"/>
  <c r="AZ26" i="56"/>
  <c r="AO29" i="56"/>
  <c r="AZ29" i="56"/>
  <c r="BA30" i="55"/>
  <c r="AY32" i="44"/>
  <c r="BA25" i="51"/>
  <c r="AW25" i="51"/>
  <c r="AS25" i="51"/>
  <c r="BA31" i="51"/>
  <c r="AW31" i="51"/>
  <c r="AS31" i="51"/>
  <c r="AO31" i="51"/>
  <c r="AO33" i="51"/>
  <c r="AT17" i="51"/>
  <c r="AZ16" i="51"/>
  <c r="AU16" i="51"/>
  <c r="AQ16" i="51"/>
  <c r="AU12" i="51"/>
  <c r="AV21" i="51"/>
  <c r="AN18" i="44"/>
  <c r="AP11" i="44"/>
  <c r="BA14" i="44"/>
  <c r="AW14" i="44"/>
  <c r="AS14" i="44"/>
  <c r="AO14" i="44"/>
  <c r="AY15" i="44"/>
  <c r="AQ15" i="44"/>
  <c r="AY7" i="44"/>
  <c r="AQ7" i="44"/>
  <c r="AU12" i="44"/>
  <c r="AY23" i="45"/>
  <c r="BA22" i="45"/>
  <c r="AW22" i="45"/>
  <c r="AS22" i="45"/>
  <c r="AU13" i="45"/>
  <c r="AN29" i="46"/>
  <c r="AW18" i="46"/>
  <c r="AN42" i="49"/>
  <c r="I28" i="47"/>
  <c r="I15" i="55"/>
  <c r="I27" i="53"/>
  <c r="AN19" i="54"/>
  <c r="I19" i="54" s="1"/>
  <c r="AP19" i="54"/>
  <c r="AR19" i="54"/>
  <c r="AT19" i="54"/>
  <c r="AV19" i="54"/>
  <c r="AX19" i="54"/>
  <c r="AZ19" i="54"/>
  <c r="AN17" i="54"/>
  <c r="AP17" i="54"/>
  <c r="AR17" i="54"/>
  <c r="AT17" i="54"/>
  <c r="AQ25" i="53"/>
  <c r="AN25" i="53"/>
  <c r="AN23" i="53"/>
  <c r="AW23" i="53"/>
  <c r="AR22" i="47"/>
  <c r="AW22" i="47"/>
  <c r="AR26" i="54"/>
  <c r="AZ26" i="54"/>
  <c r="I26" i="56"/>
  <c r="AX31" i="55"/>
  <c r="AQ31" i="55"/>
  <c r="AT26" i="50"/>
  <c r="AW26" i="50"/>
  <c r="AQ22" i="51"/>
  <c r="AY22" i="51"/>
  <c r="AN24" i="51"/>
  <c r="AO24" i="51"/>
  <c r="AS24" i="51"/>
  <c r="AW24" i="51"/>
  <c r="BA24" i="51"/>
  <c r="I32" i="49"/>
  <c r="I19" i="49"/>
  <c r="I7" i="49"/>
  <c r="I6" i="51"/>
  <c r="I6" i="52"/>
  <c r="I23" i="50"/>
  <c r="I29" i="47"/>
  <c r="I7" i="55"/>
  <c r="I8" i="52"/>
  <c r="I13" i="49"/>
  <c r="I23" i="46"/>
  <c r="I11" i="44"/>
  <c r="I31" i="50"/>
  <c r="AV8" i="56"/>
  <c r="AW12" i="56"/>
  <c r="BA8" i="56"/>
  <c r="I40" i="49"/>
  <c r="AN20" i="51"/>
  <c r="AY32" i="51"/>
  <c r="AN29" i="52"/>
  <c r="AV17" i="52"/>
  <c r="AU29" i="52"/>
  <c r="AW17" i="52"/>
  <c r="AQ6" i="56"/>
  <c r="AU22" i="53"/>
  <c r="AS16" i="56"/>
  <c r="I24" i="50"/>
  <c r="AN28" i="52"/>
  <c r="AS18" i="47"/>
  <c r="AV25" i="53"/>
  <c r="AS21" i="51"/>
  <c r="AO18" i="51"/>
  <c r="AS18" i="51"/>
  <c r="AW18" i="51"/>
  <c r="BA18" i="51"/>
  <c r="AY12" i="56"/>
  <c r="BA17" i="56"/>
  <c r="AW15" i="56"/>
  <c r="AW23" i="55"/>
  <c r="AT6" i="56"/>
  <c r="AW17" i="56"/>
  <c r="AR21" i="51"/>
  <c r="AW21" i="51"/>
  <c r="BA21" i="51"/>
  <c r="AY14" i="52"/>
  <c r="AW14" i="52"/>
  <c r="AY13" i="55"/>
  <c r="AS22" i="53"/>
  <c r="BA22" i="53"/>
  <c r="AQ22" i="53"/>
  <c r="AT25" i="52"/>
  <c r="AU13" i="55"/>
  <c r="AN26" i="47"/>
  <c r="AU22" i="47"/>
  <c r="AR14" i="52"/>
  <c r="BA6" i="56"/>
  <c r="AS15" i="56"/>
  <c r="AZ22" i="53"/>
  <c r="AT22" i="53"/>
  <c r="AP22" i="53"/>
  <c r="AT35" i="55"/>
  <c r="I35" i="55" s="1"/>
  <c r="AW16" i="56"/>
  <c r="AQ15" i="56"/>
  <c r="AP27" i="52"/>
  <c r="AX27" i="52"/>
  <c r="BA27" i="52"/>
  <c r="AX34" i="47"/>
  <c r="AZ22" i="47"/>
  <c r="AP18" i="47"/>
  <c r="AU22" i="52"/>
  <c r="AY22" i="52"/>
  <c r="AP32" i="52"/>
  <c r="AR26" i="47"/>
  <c r="AV13" i="55"/>
  <c r="AN17" i="55"/>
  <c r="I17" i="55" s="1"/>
  <c r="AS34" i="47"/>
  <c r="AY26" i="47"/>
  <c r="AW32" i="52"/>
  <c r="AP15" i="56"/>
  <c r="AT15" i="56"/>
  <c r="AX15" i="56"/>
  <c r="AN16" i="56"/>
  <c r="AR16" i="56"/>
  <c r="AV16" i="56"/>
  <c r="AZ16" i="56"/>
  <c r="AR17" i="56"/>
  <c r="AV17" i="56"/>
  <c r="AZ17" i="56"/>
  <c r="AN30" i="54"/>
  <c r="AY28" i="54"/>
  <c r="AS28" i="54"/>
  <c r="AX28" i="54"/>
  <c r="AP28" i="54"/>
  <c r="BA30" i="54"/>
  <c r="AW30" i="54"/>
  <c r="AQ30" i="54"/>
  <c r="AT30" i="54"/>
  <c r="AU32" i="54"/>
  <c r="AO32" i="54"/>
  <c r="AT32" i="54"/>
  <c r="AV32" i="54"/>
  <c r="AZ34" i="54"/>
  <c r="AW34" i="54"/>
  <c r="AT34" i="54"/>
  <c r="AP34" i="54"/>
  <c r="AR30" i="54"/>
  <c r="AT28" i="53"/>
  <c r="AQ17" i="56"/>
  <c r="AW34" i="52"/>
  <c r="AS34" i="52"/>
  <c r="AT34" i="52"/>
  <c r="AZ19" i="56"/>
  <c r="AX19" i="56"/>
  <c r="AV19" i="56"/>
  <c r="AS19" i="56"/>
  <c r="AQ19" i="56"/>
  <c r="AO19" i="56"/>
  <c r="AV18" i="51"/>
  <c r="AZ21" i="51"/>
  <c r="AY20" i="51"/>
  <c r="AT20" i="51"/>
  <c r="BA17" i="54"/>
  <c r="AY17" i="54"/>
  <c r="AW17" i="54"/>
  <c r="AU17" i="54"/>
  <c r="AQ17" i="54"/>
  <c r="BA19" i="54"/>
  <c r="AW19" i="54"/>
  <c r="AS19" i="54"/>
  <c r="AO19" i="54"/>
  <c r="AV26" i="54"/>
  <c r="AS14" i="54"/>
  <c r="I14" i="54" s="1"/>
  <c r="AP14" i="54"/>
  <c r="AT19" i="47"/>
  <c r="AN19" i="47"/>
  <c r="AP8" i="50"/>
  <c r="I8" i="50" s="1"/>
  <c r="AQ12" i="50"/>
  <c r="I12" i="50" s="1"/>
  <c r="BA33" i="44"/>
  <c r="AN34" i="44"/>
  <c r="I34" i="44" s="1"/>
  <c r="AW32" i="55"/>
  <c r="AN32" i="55"/>
  <c r="AY32" i="50"/>
  <c r="AV32" i="50"/>
  <c r="AN32" i="50"/>
  <c r="I17" i="44"/>
  <c r="AO32" i="44"/>
  <c r="AS32" i="44"/>
  <c r="AW32" i="44"/>
  <c r="BA32" i="44"/>
  <c r="BA20" i="50"/>
  <c r="AU22" i="51"/>
  <c r="AY24" i="51"/>
  <c r="AQ24" i="51"/>
  <c r="AN25" i="51"/>
  <c r="AP25" i="51"/>
  <c r="AR25" i="51"/>
  <c r="AT25" i="51"/>
  <c r="AV25" i="51"/>
  <c r="AX25" i="51"/>
  <c r="AZ25" i="51"/>
  <c r="AN28" i="45"/>
  <c r="AP28" i="45"/>
  <c r="AR28" i="45"/>
  <c r="AT28" i="45"/>
  <c r="AV28" i="45"/>
  <c r="AX28" i="45"/>
  <c r="AZ28" i="45"/>
  <c r="AN16" i="45"/>
  <c r="AO16" i="45"/>
  <c r="AS16" i="45"/>
  <c r="AW16" i="45"/>
  <c r="BA16" i="45"/>
  <c r="AN32" i="45"/>
  <c r="AP32" i="45"/>
  <c r="AR32" i="45"/>
  <c r="AT32" i="45"/>
  <c r="AV32" i="45"/>
  <c r="AX32" i="45"/>
  <c r="AZ32" i="45"/>
  <c r="AN18" i="45"/>
  <c r="AO18" i="45"/>
  <c r="AS18" i="45"/>
  <c r="AW18" i="45"/>
  <c r="BA18" i="45"/>
  <c r="AR15" i="45"/>
  <c r="AV15" i="45"/>
  <c r="AN15" i="45"/>
  <c r="AQ8" i="45"/>
  <c r="AU8" i="45"/>
  <c r="AY8" i="45"/>
  <c r="AU11" i="51"/>
  <c r="AO11" i="51"/>
  <c r="AR11" i="51"/>
  <c r="AT11" i="51"/>
  <c r="AW11" i="51"/>
  <c r="AY11" i="51"/>
  <c r="BA11" i="51"/>
  <c r="AT7" i="51"/>
  <c r="AN7" i="51"/>
  <c r="AU11" i="53"/>
  <c r="AP11" i="53"/>
  <c r="AZ8" i="44"/>
  <c r="AX8" i="44"/>
  <c r="AU8" i="44"/>
  <c r="AS8" i="44"/>
  <c r="AQ8" i="44"/>
  <c r="AO8" i="44"/>
  <c r="I29" i="51"/>
  <c r="AZ31" i="51"/>
  <c r="AX31" i="51"/>
  <c r="AV31" i="51"/>
  <c r="AT31" i="51"/>
  <c r="AR31" i="51"/>
  <c r="AP31" i="51"/>
  <c r="AZ33" i="51"/>
  <c r="AX33" i="51"/>
  <c r="AV33" i="51"/>
  <c r="AT33" i="51"/>
  <c r="AR33" i="51"/>
  <c r="AP33" i="51"/>
  <c r="AZ35" i="51"/>
  <c r="AX35" i="51"/>
  <c r="AV35" i="51"/>
  <c r="AT35" i="51"/>
  <c r="AR35" i="51"/>
  <c r="AP35" i="51"/>
  <c r="AZ14" i="44"/>
  <c r="AX14" i="44"/>
  <c r="AV14" i="44"/>
  <c r="AT14" i="44"/>
  <c r="AR14" i="44"/>
  <c r="AP14" i="44"/>
  <c r="BA15" i="44"/>
  <c r="AW15" i="44"/>
  <c r="AS15" i="44"/>
  <c r="AO15" i="44"/>
  <c r="BA9" i="44"/>
  <c r="AY9" i="44"/>
  <c r="AW9" i="44"/>
  <c r="AU9" i="44"/>
  <c r="AS9" i="44"/>
  <c r="AO9" i="44"/>
  <c r="BA7" i="44"/>
  <c r="AW7" i="44"/>
  <c r="AS7" i="44"/>
  <c r="AY12" i="44"/>
  <c r="BA13" i="44"/>
  <c r="AY13" i="44"/>
  <c r="AW13" i="44"/>
  <c r="AT13" i="44"/>
  <c r="AR13" i="44"/>
  <c r="AP13" i="44"/>
  <c r="AY6" i="44"/>
  <c r="AQ6" i="44"/>
  <c r="AY20" i="44"/>
  <c r="I20" i="44" s="1"/>
  <c r="BA20" i="45"/>
  <c r="AX20" i="45"/>
  <c r="AV20" i="45"/>
  <c r="AT20" i="45"/>
  <c r="AR20" i="45"/>
  <c r="AP20" i="45"/>
  <c r="AN20" i="45"/>
  <c r="AX15" i="45"/>
  <c r="AS15" i="45"/>
  <c r="AN22" i="45"/>
  <c r="AP22" i="45"/>
  <c r="AR22" i="45"/>
  <c r="AT22" i="45"/>
  <c r="AV22" i="45"/>
  <c r="AX22" i="45"/>
  <c r="AZ22" i="45"/>
  <c r="AQ19" i="45"/>
  <c r="AO19" i="45"/>
  <c r="AT19" i="45"/>
  <c r="AX19" i="45"/>
  <c r="AW8" i="45"/>
  <c r="AN8" i="45"/>
  <c r="BA28" i="45"/>
  <c r="AW28" i="45"/>
  <c r="AS28" i="45"/>
  <c r="AO28" i="45"/>
  <c r="AY16" i="45"/>
  <c r="AQ16" i="45"/>
  <c r="BA32" i="45"/>
  <c r="AW32" i="45"/>
  <c r="AS32" i="45"/>
  <c r="AO32" i="45"/>
  <c r="I32" i="45" s="1"/>
  <c r="AY18" i="45"/>
  <c r="AQ18" i="45"/>
  <c r="AU15" i="51"/>
  <c r="AR15" i="51"/>
  <c r="AN15" i="51"/>
  <c r="AS15" i="51"/>
  <c r="AX15" i="51"/>
  <c r="AX11" i="51"/>
  <c r="AS11" i="51"/>
  <c r="AN11" i="51"/>
  <c r="I11" i="51" s="1"/>
  <c r="AP11" i="51"/>
  <c r="AN9" i="51"/>
  <c r="AO9" i="51"/>
  <c r="AS9" i="51"/>
  <c r="AW9" i="51"/>
  <c r="BA9" i="51"/>
  <c r="AV8" i="51"/>
  <c r="AP8" i="51"/>
  <c r="I8" i="51" s="1"/>
  <c r="AX13" i="53"/>
  <c r="AU10" i="53"/>
  <c r="AY10" i="53"/>
  <c r="AN7" i="53"/>
  <c r="AN30" i="49"/>
  <c r="I12" i="49"/>
  <c r="I30" i="55"/>
  <c r="I6" i="53"/>
  <c r="I12" i="53"/>
  <c r="I42" i="49"/>
  <c r="I21" i="50"/>
  <c r="I32" i="47"/>
  <c r="I8" i="55"/>
  <c r="I11" i="55"/>
  <c r="I33" i="55"/>
  <c r="I13" i="52"/>
  <c r="I11" i="52"/>
  <c r="I26" i="46"/>
  <c r="I22" i="50"/>
  <c r="I23" i="44"/>
  <c r="BA6" i="44"/>
  <c r="AW6" i="44"/>
  <c r="AS6" i="44"/>
  <c r="AO6" i="44"/>
  <c r="AZ6" i="44"/>
  <c r="AX6" i="44"/>
  <c r="AV6" i="44"/>
  <c r="AT6" i="44"/>
  <c r="AR6" i="44"/>
  <c r="AP6" i="44"/>
  <c r="AT22" i="44"/>
  <c r="AX22" i="44"/>
  <c r="AN22" i="44"/>
  <c r="AR22" i="44"/>
  <c r="AZ22" i="44"/>
  <c r="AP22" i="44"/>
  <c r="AO22" i="44"/>
  <c r="AQ22" i="44"/>
  <c r="AW22" i="44"/>
  <c r="AY25" i="44"/>
  <c r="AO25" i="44"/>
  <c r="AZ25" i="44"/>
  <c r="AT25" i="44"/>
  <c r="AX25" i="44"/>
  <c r="AW25" i="44"/>
  <c r="AQ25" i="44"/>
  <c r="AP25" i="44"/>
  <c r="BA25" i="44"/>
  <c r="AV25" i="44"/>
  <c r="AN23" i="52"/>
  <c r="AS23" i="52"/>
  <c r="AX23" i="52"/>
  <c r="AO23" i="52"/>
  <c r="AV23" i="52"/>
  <c r="AN24" i="52"/>
  <c r="AT24" i="52"/>
  <c r="AQ24" i="52"/>
  <c r="AO24" i="52"/>
  <c r="AX24" i="52"/>
  <c r="AN21" i="52"/>
  <c r="AW21" i="52"/>
  <c r="AP21" i="52"/>
  <c r="AX21" i="52"/>
  <c r="AO34" i="51"/>
  <c r="BA34" i="51"/>
  <c r="AS34" i="51"/>
  <c r="AV34" i="51"/>
  <c r="AS22" i="54"/>
  <c r="AV22" i="54"/>
  <c r="AR22" i="54"/>
  <c r="AY22" i="54"/>
  <c r="AN22" i="54"/>
  <c r="AQ22" i="54"/>
  <c r="AX22" i="54"/>
  <c r="BA22" i="54"/>
  <c r="AR13" i="54"/>
  <c r="AW13" i="54"/>
  <c r="AP13" i="54"/>
  <c r="I13" i="54" s="1"/>
  <c r="AS13" i="54"/>
  <c r="AU13" i="54"/>
  <c r="AX13" i="54"/>
  <c r="AZ13" i="54"/>
  <c r="AN28" i="44"/>
  <c r="AX28" i="44"/>
  <c r="AO28" i="44"/>
  <c r="AW28" i="44"/>
  <c r="AU28" i="44"/>
  <c r="AP28" i="44"/>
  <c r="AQ28" i="44"/>
  <c r="AV28" i="44"/>
  <c r="BA28" i="44"/>
  <c r="AZ27" i="56"/>
  <c r="AY27" i="56"/>
  <c r="AO27" i="56"/>
  <c r="AS27" i="56"/>
  <c r="AP27" i="56"/>
  <c r="BA27" i="56"/>
  <c r="AR27" i="56"/>
  <c r="BA30" i="56"/>
  <c r="AX30" i="56"/>
  <c r="AT30" i="56"/>
  <c r="AP30" i="56"/>
  <c r="AZ30" i="56"/>
  <c r="AR30" i="56"/>
  <c r="AQ30" i="56"/>
  <c r="AY30" i="56"/>
  <c r="AO30" i="56"/>
  <c r="AW30" i="56"/>
  <c r="BA34" i="56"/>
  <c r="AT34" i="56"/>
  <c r="AQ34" i="56"/>
  <c r="AY34" i="56"/>
  <c r="AZ34" i="56"/>
  <c r="AS34" i="56"/>
  <c r="AV34" i="56"/>
  <c r="AP34" i="56"/>
  <c r="AR34" i="56"/>
  <c r="BA33" i="46"/>
  <c r="AR33" i="46"/>
  <c r="AV33" i="46"/>
  <c r="AZ33" i="46"/>
  <c r="AQ33" i="46"/>
  <c r="AO33" i="46"/>
  <c r="AP33" i="46"/>
  <c r="I34" i="46" s="1"/>
  <c r="AZ29" i="55"/>
  <c r="AU29" i="55"/>
  <c r="BA29" i="55"/>
  <c r="AR29" i="55"/>
  <c r="AS29" i="55"/>
  <c r="AQ29" i="55"/>
  <c r="AO29" i="55"/>
  <c r="AP29" i="55"/>
  <c r="AQ30" i="50"/>
  <c r="AV30" i="50"/>
  <c r="AN30" i="50"/>
  <c r="AU30" i="50"/>
  <c r="AS30" i="50"/>
  <c r="AV33" i="50"/>
  <c r="AX33" i="50"/>
  <c r="AS33" i="50"/>
  <c r="AQ33" i="50"/>
  <c r="AP33" i="50"/>
  <c r="AO33" i="50"/>
  <c r="AU33" i="50"/>
  <c r="AW33" i="50"/>
  <c r="AY33" i="50"/>
  <c r="AN23" i="51"/>
  <c r="AP23" i="51"/>
  <c r="AR23" i="51"/>
  <c r="AT23" i="51"/>
  <c r="AV23" i="51"/>
  <c r="AX23" i="51"/>
  <c r="AZ23" i="51"/>
  <c r="AO23" i="51"/>
  <c r="AS23" i="51"/>
  <c r="AW23" i="51"/>
  <c r="BA23" i="51"/>
  <c r="AN26" i="51"/>
  <c r="AO26" i="51"/>
  <c r="AS26" i="51"/>
  <c r="AW26" i="51"/>
  <c r="BA26" i="51"/>
  <c r="AQ26" i="51"/>
  <c r="AY26" i="51"/>
  <c r="AN28" i="51"/>
  <c r="AO28" i="51"/>
  <c r="AS28" i="51"/>
  <c r="AW28" i="51"/>
  <c r="BA28" i="51"/>
  <c r="AQ28" i="51"/>
  <c r="AY28" i="51"/>
  <c r="AN30" i="51"/>
  <c r="AO30" i="51"/>
  <c r="AS30" i="51"/>
  <c r="AW30" i="51"/>
  <c r="BA30" i="51"/>
  <c r="AQ30" i="51"/>
  <c r="AY30" i="51"/>
  <c r="AN10" i="44"/>
  <c r="AP10" i="44"/>
  <c r="AY10" i="44"/>
  <c r="BA10" i="44"/>
  <c r="AQ10" i="44"/>
  <c r="AO10" i="44"/>
  <c r="AT10" i="44"/>
  <c r="AZ10" i="44"/>
  <c r="AN17" i="45"/>
  <c r="AP17" i="45"/>
  <c r="AR17" i="45"/>
  <c r="AT17" i="45"/>
  <c r="AV17" i="45"/>
  <c r="AX17" i="45"/>
  <c r="AZ17" i="45"/>
  <c r="AO17" i="45"/>
  <c r="I17" i="45" s="1"/>
  <c r="AS17" i="45"/>
  <c r="AW17" i="45"/>
  <c r="BA17" i="45"/>
  <c r="AN31" i="45"/>
  <c r="AO31" i="45"/>
  <c r="AS31" i="45"/>
  <c r="AW31" i="45"/>
  <c r="BA31" i="45"/>
  <c r="AQ31" i="45"/>
  <c r="AY31" i="45"/>
  <c r="AU14" i="45"/>
  <c r="AR14" i="45"/>
  <c r="AN14" i="45"/>
  <c r="AP14" i="45"/>
  <c r="AT14" i="45"/>
  <c r="AW14" i="45"/>
  <c r="AY14" i="45"/>
  <c r="BA14" i="45"/>
  <c r="AN9" i="45"/>
  <c r="AP9" i="45"/>
  <c r="AT9" i="45"/>
  <c r="AX9" i="45"/>
  <c r="AR9" i="45"/>
  <c r="AZ9" i="45"/>
  <c r="AP21" i="46"/>
  <c r="AU21" i="46"/>
  <c r="AY21" i="46"/>
  <c r="AO21" i="46"/>
  <c r="AS21" i="46"/>
  <c r="AX21" i="46"/>
  <c r="BA21" i="46"/>
  <c r="AN12" i="46"/>
  <c r="AP12" i="46"/>
  <c r="AR12" i="46"/>
  <c r="AT12" i="46"/>
  <c r="AV12" i="46"/>
  <c r="AX12" i="46"/>
  <c r="AZ12" i="46"/>
  <c r="AP25" i="46"/>
  <c r="AU25" i="46"/>
  <c r="BA25" i="46"/>
  <c r="AT25" i="46"/>
  <c r="AQ25" i="46"/>
  <c r="AS25" i="46"/>
  <c r="AW25" i="46"/>
  <c r="AY25" i="46"/>
  <c r="AQ10" i="46"/>
  <c r="AX10" i="46"/>
  <c r="AO10" i="46"/>
  <c r="AR10" i="46"/>
  <c r="AT10" i="46"/>
  <c r="AW10" i="46"/>
  <c r="AZ10" i="46"/>
  <c r="AQ8" i="46"/>
  <c r="AN8" i="46"/>
  <c r="I8" i="46" s="1"/>
  <c r="AP8" i="46"/>
  <c r="AS8" i="46"/>
  <c r="AU8" i="46"/>
  <c r="AW8" i="46"/>
  <c r="AY8" i="46"/>
  <c r="BA8" i="46"/>
  <c r="I12" i="52"/>
  <c r="I41" i="49"/>
  <c r="I19" i="46"/>
  <c r="I28" i="56"/>
  <c r="I29" i="50"/>
  <c r="I34" i="50"/>
  <c r="I35" i="45"/>
  <c r="I32" i="51"/>
  <c r="I35" i="53"/>
  <c r="I24" i="54"/>
  <c r="AO24" i="56"/>
  <c r="AQ24" i="56"/>
  <c r="AY24" i="56"/>
  <c r="AT24" i="56"/>
  <c r="BA24" i="56"/>
  <c r="AS24" i="56"/>
  <c r="AV24" i="56"/>
  <c r="AS23" i="56"/>
  <c r="AN23" i="56"/>
  <c r="AR23" i="56"/>
  <c r="AW23" i="56"/>
  <c r="BA23" i="56"/>
  <c r="AP23" i="56"/>
  <c r="AY23" i="56"/>
  <c r="AO14" i="56"/>
  <c r="BA14" i="56"/>
  <c r="AR14" i="56"/>
  <c r="AX14" i="56"/>
  <c r="AP14" i="56"/>
  <c r="AZ14" i="56"/>
  <c r="AW14" i="56"/>
  <c r="AN8" i="56"/>
  <c r="AY8" i="56"/>
  <c r="AX8" i="56"/>
  <c r="AW8" i="56"/>
  <c r="AO8" i="56"/>
  <c r="AZ8" i="56"/>
  <c r="AR8" i="56"/>
  <c r="AN12" i="56"/>
  <c r="AX12" i="56"/>
  <c r="AS12" i="56"/>
  <c r="AO12" i="56"/>
  <c r="AT12" i="56"/>
  <c r="AV12" i="56"/>
  <c r="AN6" i="56"/>
  <c r="AZ6" i="56"/>
  <c r="AU6" i="56"/>
  <c r="AP6" i="56"/>
  <c r="AS6" i="56"/>
  <c r="AY6" i="56"/>
  <c r="AV6" i="56"/>
  <c r="AO17" i="53"/>
  <c r="AP17" i="53"/>
  <c r="AZ17" i="53"/>
  <c r="AY17" i="53"/>
  <c r="BA17" i="53"/>
  <c r="AS17" i="53"/>
  <c r="AU17" i="53"/>
  <c r="AW17" i="53"/>
  <c r="AX14" i="53"/>
  <c r="AU14" i="53"/>
  <c r="AO14" i="53"/>
  <c r="AQ14" i="53"/>
  <c r="AS14" i="53"/>
  <c r="AV14" i="53"/>
  <c r="AY14" i="53"/>
  <c r="BA14" i="53"/>
  <c r="AN26" i="53"/>
  <c r="AU26" i="53"/>
  <c r="AT26" i="53"/>
  <c r="AX26" i="53"/>
  <c r="BA26" i="53"/>
  <c r="AO26" i="53"/>
  <c r="AV26" i="53"/>
  <c r="AW26" i="53"/>
  <c r="AV20" i="53"/>
  <c r="AO20" i="53"/>
  <c r="I20" i="53" s="1"/>
  <c r="AY20" i="53"/>
  <c r="BA20" i="53"/>
  <c r="AU20" i="53"/>
  <c r="AZ20" i="53"/>
  <c r="AP20" i="53"/>
  <c r="AO24" i="53"/>
  <c r="AQ24" i="53"/>
  <c r="I24" i="53" s="1"/>
  <c r="AZ24" i="53"/>
  <c r="AX24" i="53"/>
  <c r="AW24" i="53"/>
  <c r="AY24" i="53"/>
  <c r="AR24" i="53"/>
  <c r="AN13" i="47"/>
  <c r="BA13" i="47"/>
  <c r="AO13" i="47"/>
  <c r="AW13" i="47"/>
  <c r="AY13" i="47"/>
  <c r="AT13" i="47"/>
  <c r="AU13" i="47"/>
  <c r="AR15" i="47"/>
  <c r="AZ15" i="47"/>
  <c r="BA15" i="47"/>
  <c r="AN15" i="47"/>
  <c r="AO15" i="47"/>
  <c r="AU15" i="47"/>
  <c r="AX15" i="47"/>
  <c r="AN10" i="47"/>
  <c r="AV10" i="47"/>
  <c r="AQ10" i="47"/>
  <c r="AS10" i="47"/>
  <c r="AU10" i="47"/>
  <c r="AX10" i="47"/>
  <c r="BA10" i="47"/>
  <c r="AY16" i="47"/>
  <c r="AO16" i="47"/>
  <c r="AP16" i="47"/>
  <c r="AR16" i="47"/>
  <c r="AN16" i="47"/>
  <c r="AX16" i="47"/>
  <c r="AO17" i="47"/>
  <c r="AN17" i="47"/>
  <c r="AW17" i="47"/>
  <c r="BA17" i="47"/>
  <c r="AP17" i="47"/>
  <c r="AQ17" i="47"/>
  <c r="AX20" i="47"/>
  <c r="AZ20" i="47"/>
  <c r="AN20" i="47"/>
  <c r="AQ20" i="47"/>
  <c r="AW20" i="47"/>
  <c r="AO20" i="47"/>
  <c r="AS20" i="47"/>
  <c r="AR20" i="47"/>
  <c r="AT31" i="47"/>
  <c r="AP31" i="47"/>
  <c r="AZ31" i="47"/>
  <c r="AV31" i="47"/>
  <c r="BA31" i="47"/>
  <c r="AU31" i="47"/>
  <c r="AS31" i="47"/>
  <c r="AU33" i="47"/>
  <c r="AO33" i="47"/>
  <c r="AY33" i="47"/>
  <c r="AW33" i="47"/>
  <c r="AS33" i="47"/>
  <c r="AV33" i="47"/>
  <c r="AZ33" i="47"/>
  <c r="AQ33" i="47"/>
  <c r="AR35" i="47"/>
  <c r="AO35" i="47"/>
  <c r="AW35" i="47"/>
  <c r="AT35" i="47"/>
  <c r="AN35" i="47"/>
  <c r="AZ35" i="47"/>
  <c r="AQ18" i="55"/>
  <c r="AS18" i="55"/>
  <c r="AX18" i="55"/>
  <c r="AY18" i="55"/>
  <c r="AP18" i="55"/>
  <c r="AW18" i="55"/>
  <c r="AV16" i="55"/>
  <c r="AR16" i="55"/>
  <c r="AT16" i="55"/>
  <c r="AQ16" i="55"/>
  <c r="AN16" i="55"/>
  <c r="AS16" i="55"/>
  <c r="AU16" i="55"/>
  <c r="AP16" i="55"/>
  <c r="AV14" i="55"/>
  <c r="AX14" i="55"/>
  <c r="AZ14" i="55"/>
  <c r="AO14" i="55"/>
  <c r="AQ14" i="55"/>
  <c r="AU14" i="55"/>
  <c r="AY14" i="55"/>
  <c r="AW14" i="55"/>
  <c r="AT14" i="55"/>
  <c r="AW12" i="55"/>
  <c r="AU12" i="55"/>
  <c r="AQ12" i="55"/>
  <c r="AP12" i="55"/>
  <c r="BA12" i="55"/>
  <c r="AN12" i="55"/>
  <c r="AZ10" i="55"/>
  <c r="AU10" i="55"/>
  <c r="AN10" i="55"/>
  <c r="AS10" i="55"/>
  <c r="AP10" i="55"/>
  <c r="AY10" i="55"/>
  <c r="AO10" i="55"/>
  <c r="AV10" i="55"/>
  <c r="AX18" i="50"/>
  <c r="AS18" i="50"/>
  <c r="AU18" i="50"/>
  <c r="AO18" i="50"/>
  <c r="BA18" i="50"/>
  <c r="AV18" i="50"/>
  <c r="AP18" i="50"/>
  <c r="AO35" i="50"/>
  <c r="AP35" i="50"/>
  <c r="AV35" i="50"/>
  <c r="AS35" i="50"/>
  <c r="AT35" i="50"/>
  <c r="AY35" i="50"/>
  <c r="AZ35" i="50"/>
  <c r="AN35" i="50"/>
  <c r="AV9" i="50"/>
  <c r="AY9" i="50"/>
  <c r="BA9" i="50"/>
  <c r="AS9" i="50"/>
  <c r="AU9" i="50"/>
  <c r="AW9" i="50"/>
  <c r="AN9" i="50"/>
  <c r="AT9" i="50"/>
  <c r="AY14" i="50"/>
  <c r="BA14" i="50"/>
  <c r="AS14" i="50"/>
  <c r="AW14" i="50"/>
  <c r="AT14" i="50"/>
  <c r="AN14" i="50"/>
  <c r="AT11" i="50"/>
  <c r="AX11" i="50"/>
  <c r="AO11" i="50"/>
  <c r="AZ11" i="50"/>
  <c r="AW11" i="50"/>
  <c r="AR11" i="50"/>
  <c r="I11" i="50" s="1"/>
  <c r="AZ25" i="54"/>
  <c r="AS25" i="54"/>
  <c r="AW25" i="54"/>
  <c r="AN25" i="54"/>
  <c r="AT25" i="54"/>
  <c r="AX25" i="54"/>
  <c r="AY25" i="54"/>
  <c r="BA27" i="54"/>
  <c r="AR27" i="54"/>
  <c r="AP27" i="54"/>
  <c r="AO27" i="54"/>
  <c r="AS27" i="54"/>
  <c r="AY27" i="54"/>
  <c r="AV27" i="54"/>
  <c r="AX27" i="54"/>
  <c r="BA29" i="54"/>
  <c r="AV29" i="54"/>
  <c r="AT29" i="54"/>
  <c r="AO29" i="54"/>
  <c r="AU29" i="54"/>
  <c r="AN29" i="54"/>
  <c r="AQ29" i="54"/>
  <c r="AZ31" i="54"/>
  <c r="AQ31" i="54"/>
  <c r="AW31" i="54"/>
  <c r="BA31" i="54"/>
  <c r="AR31" i="54"/>
  <c r="AX31" i="54"/>
  <c r="AN31" i="54"/>
  <c r="AN33" i="54"/>
  <c r="AP33" i="54"/>
  <c r="AO33" i="54"/>
  <c r="AS33" i="54"/>
  <c r="AY33" i="54"/>
  <c r="AV33" i="54"/>
  <c r="AU33" i="54"/>
  <c r="AZ33" i="52"/>
  <c r="AQ33" i="52"/>
  <c r="AU33" i="52"/>
  <c r="AY33" i="52"/>
  <c r="AN33" i="52"/>
  <c r="AR33" i="52"/>
  <c r="AV33" i="52"/>
  <c r="BA35" i="52"/>
  <c r="AR35" i="52"/>
  <c r="AZ35" i="52"/>
  <c r="AT35" i="52"/>
  <c r="AO35" i="52"/>
  <c r="AS35" i="52"/>
  <c r="AW35" i="52"/>
  <c r="AN35" i="52"/>
  <c r="AP35" i="52"/>
  <c r="AQ35" i="52"/>
  <c r="AY35" i="52"/>
  <c r="AX21" i="44"/>
  <c r="AN21" i="44"/>
  <c r="AZ21" i="44"/>
  <c r="AT21" i="44"/>
  <c r="AS21" i="44"/>
  <c r="AW21" i="44"/>
  <c r="AQ21" i="44"/>
  <c r="AS31" i="44"/>
  <c r="AR31" i="44"/>
  <c r="AU31" i="44"/>
  <c r="BA31" i="44"/>
  <c r="AW31" i="44"/>
  <c r="AP31" i="44"/>
  <c r="AQ31" i="44"/>
  <c r="AV31" i="44"/>
  <c r="AQ26" i="55"/>
  <c r="AV26" i="55"/>
  <c r="AN26" i="55"/>
  <c r="AX26" i="55"/>
  <c r="AU26" i="55"/>
  <c r="AZ26" i="55"/>
  <c r="AV33" i="45"/>
  <c r="AO33" i="45"/>
  <c r="AS33" i="45"/>
  <c r="AZ33" i="45"/>
  <c r="AU33" i="45"/>
  <c r="AX33" i="45"/>
  <c r="AW33" i="45"/>
  <c r="AO25" i="45"/>
  <c r="AP25" i="45"/>
  <c r="AV25" i="45"/>
  <c r="AY25" i="45"/>
  <c r="AN25" i="45"/>
  <c r="AR25" i="45"/>
  <c r="AS25" i="45"/>
  <c r="AU25" i="45"/>
  <c r="BA25" i="45"/>
  <c r="AV36" i="44"/>
  <c r="AX36" i="44"/>
  <c r="AY36" i="44"/>
  <c r="BA36" i="44"/>
  <c r="AU36" i="44"/>
  <c r="AQ36" i="44"/>
  <c r="AZ36" i="44"/>
  <c r="AS7" i="47"/>
  <c r="AN7" i="47"/>
  <c r="AT7" i="47"/>
  <c r="AO7" i="47"/>
  <c r="AP7" i="47"/>
  <c r="AR7" i="47"/>
  <c r="AW7" i="47"/>
  <c r="AY7" i="47"/>
  <c r="AX32" i="56"/>
  <c r="AT32" i="56"/>
  <c r="BA32" i="56"/>
  <c r="AQ32" i="56"/>
  <c r="AY32" i="56"/>
  <c r="AO32" i="56"/>
  <c r="AS32" i="56"/>
  <c r="AW32" i="56"/>
  <c r="AS30" i="46"/>
  <c r="AP30" i="46"/>
  <c r="BA30" i="46"/>
  <c r="AV30" i="46"/>
  <c r="AQ30" i="46"/>
  <c r="AY30" i="46"/>
  <c r="AZ30" i="46"/>
  <c r="AR30" i="46"/>
  <c r="AR28" i="46"/>
  <c r="AQ28" i="46"/>
  <c r="AX28" i="46"/>
  <c r="AS28" i="46"/>
  <c r="AZ28" i="46"/>
  <c r="AO28" i="46"/>
  <c r="AU28" i="46"/>
  <c r="AW28" i="46"/>
  <c r="BA28" i="46"/>
  <c r="AN27" i="46"/>
  <c r="AQ27" i="46"/>
  <c r="AS27" i="46"/>
  <c r="AV27" i="46"/>
  <c r="AX27" i="46"/>
  <c r="AZ27" i="46"/>
  <c r="AO17" i="46"/>
  <c r="AP17" i="46"/>
  <c r="I17" i="46" s="1"/>
  <c r="AV17" i="46"/>
  <c r="AQ17" i="46"/>
  <c r="AT17" i="46"/>
  <c r="AW17" i="46"/>
  <c r="BA17" i="46"/>
  <c r="I24" i="49"/>
  <c r="I18" i="55"/>
  <c r="I25" i="55"/>
  <c r="I7" i="51"/>
  <c r="I12" i="46"/>
  <c r="I44" i="49"/>
  <c r="AZ34" i="51"/>
  <c r="AN34" i="51"/>
  <c r="AV24" i="52"/>
  <c r="I17" i="53"/>
  <c r="AW22" i="54"/>
  <c r="AU25" i="44"/>
  <c r="AP34" i="51"/>
  <c r="AO34" i="56"/>
  <c r="AU34" i="56"/>
  <c r="AV21" i="52"/>
  <c r="AY24" i="52"/>
  <c r="AW24" i="52"/>
  <c r="AS24" i="52"/>
  <c r="AY23" i="52"/>
  <c r="I28" i="54"/>
  <c r="I19" i="44"/>
  <c r="AV30" i="56"/>
  <c r="AY23" i="51"/>
  <c r="AQ23" i="51"/>
  <c r="AU26" i="51"/>
  <c r="AU28" i="51"/>
  <c r="AU30" i="51"/>
  <c r="AY17" i="45"/>
  <c r="AQ17" i="45"/>
  <c r="AU31" i="45"/>
  <c r="I13" i="46"/>
  <c r="AN20" i="56"/>
  <c r="AP20" i="56"/>
  <c r="AR20" i="56"/>
  <c r="AT20" i="56"/>
  <c r="AV20" i="56"/>
  <c r="AX20" i="56"/>
  <c r="AZ20" i="56"/>
  <c r="AO10" i="56"/>
  <c r="AN10" i="56"/>
  <c r="AR10" i="56"/>
  <c r="AU10" i="56"/>
  <c r="AW10" i="56"/>
  <c r="AZ10" i="56"/>
  <c r="AQ11" i="56"/>
  <c r="AP11" i="56"/>
  <c r="AU11" i="56"/>
  <c r="AY11" i="56"/>
  <c r="AO9" i="56"/>
  <c r="I9" i="56" s="1"/>
  <c r="AU9" i="56"/>
  <c r="AO30" i="52"/>
  <c r="AV30" i="52"/>
  <c r="AO16" i="54"/>
  <c r="AP16" i="54"/>
  <c r="BA26" i="54"/>
  <c r="AQ26" i="54"/>
  <c r="AU26" i="54"/>
  <c r="AY26" i="54"/>
  <c r="BA34" i="52"/>
  <c r="AN34" i="52"/>
  <c r="AV34" i="52"/>
  <c r="AP34" i="52"/>
  <c r="AX34" i="52"/>
  <c r="AQ34" i="52"/>
  <c r="AR31" i="46"/>
  <c r="AS31" i="46"/>
  <c r="BA29" i="44"/>
  <c r="AO29" i="44"/>
  <c r="AR29" i="44"/>
  <c r="AU29" i="44"/>
  <c r="AW29" i="44"/>
  <c r="AZ29" i="44"/>
  <c r="AQ30" i="44"/>
  <c r="AO30" i="44"/>
  <c r="AW30" i="44"/>
  <c r="AZ25" i="56"/>
  <c r="AT25" i="56"/>
  <c r="AZ32" i="50"/>
  <c r="BA32" i="50"/>
  <c r="AW32" i="50"/>
  <c r="AS32" i="50"/>
  <c r="AP32" i="50"/>
  <c r="AN32" i="44"/>
  <c r="AP32" i="44"/>
  <c r="AR32" i="44"/>
  <c r="AT32" i="44"/>
  <c r="AV32" i="44"/>
  <c r="AX32" i="44"/>
  <c r="AZ32" i="44"/>
  <c r="AP20" i="50"/>
  <c r="AV20" i="50"/>
  <c r="I20" i="50" s="1"/>
  <c r="AN22" i="51"/>
  <c r="AO22" i="51"/>
  <c r="AS22" i="51"/>
  <c r="AW22" i="51"/>
  <c r="BA22" i="51"/>
  <c r="AQ26" i="44"/>
  <c r="AP26" i="44"/>
  <c r="AN7" i="44"/>
  <c r="AP7" i="44"/>
  <c r="AR7" i="44"/>
  <c r="AT7" i="44"/>
  <c r="AV7" i="44"/>
  <c r="AX7" i="44"/>
  <c r="AZ7" i="44"/>
  <c r="AN12" i="44"/>
  <c r="AO12" i="44"/>
  <c r="AS12" i="44"/>
  <c r="AW12" i="44"/>
  <c r="BA12" i="44"/>
  <c r="AN23" i="45"/>
  <c r="AO23" i="45"/>
  <c r="AS23" i="45"/>
  <c r="AW23" i="45"/>
  <c r="BA23" i="45"/>
  <c r="AN21" i="45"/>
  <c r="AP21" i="45"/>
  <c r="AT21" i="45"/>
  <c r="AX21" i="45"/>
  <c r="AN11" i="45"/>
  <c r="AP11" i="45"/>
  <c r="AR11" i="45"/>
  <c r="AT11" i="45"/>
  <c r="AV11" i="45"/>
  <c r="AX11" i="45"/>
  <c r="AZ11" i="45"/>
  <c r="AN29" i="45"/>
  <c r="AO29" i="45"/>
  <c r="AS29" i="45"/>
  <c r="AW29" i="45"/>
  <c r="BA29" i="45"/>
  <c r="AP8" i="45"/>
  <c r="AO8" i="45"/>
  <c r="AR8" i="45"/>
  <c r="AT8" i="45"/>
  <c r="AV8" i="45"/>
  <c r="AX8" i="45"/>
  <c r="AZ8" i="45"/>
  <c r="AT22" i="46"/>
  <c r="AP22" i="46"/>
  <c r="AV20" i="46"/>
  <c r="AP20" i="46"/>
  <c r="I27" i="50"/>
  <c r="I7" i="52"/>
  <c r="I18" i="52"/>
  <c r="I26" i="52"/>
  <c r="I12" i="51"/>
  <c r="I31" i="56"/>
  <c r="I33" i="56"/>
  <c r="I35" i="56"/>
  <c r="I19" i="56"/>
  <c r="AZ10" i="54"/>
  <c r="AX10" i="54"/>
  <c r="AV10" i="54"/>
  <c r="AS10" i="54"/>
  <c r="AP10" i="54"/>
  <c r="I25" i="51"/>
  <c r="AZ17" i="51"/>
  <c r="AV17" i="51"/>
  <c r="AR17" i="51"/>
  <c r="BA16" i="51"/>
  <c r="AY16" i="51"/>
  <c r="AV16" i="51"/>
  <c r="AT16" i="51"/>
  <c r="AR16" i="51"/>
  <c r="AP16" i="51"/>
  <c r="AN16" i="51"/>
  <c r="AP9" i="52"/>
  <c r="I9" i="52" s="1"/>
  <c r="AQ10" i="54"/>
  <c r="AN25" i="49"/>
  <c r="I30" i="49" s="1"/>
  <c r="AN31" i="49"/>
  <c r="I6" i="50"/>
  <c r="I35" i="50"/>
  <c r="I25" i="50"/>
  <c r="I15" i="50"/>
  <c r="I9" i="54"/>
  <c r="I6" i="54"/>
  <c r="I31" i="54"/>
  <c r="I17" i="50"/>
  <c r="I20" i="52"/>
  <c r="I18" i="44"/>
  <c r="I33" i="44"/>
  <c r="I16" i="44"/>
  <c r="I21" i="46"/>
  <c r="I10" i="51"/>
  <c r="I30" i="56"/>
  <c r="I22" i="56"/>
  <c r="I25" i="56"/>
  <c r="I6" i="46"/>
  <c r="I20" i="51"/>
  <c r="I16" i="56"/>
  <c r="I25" i="45"/>
  <c r="I35" i="49"/>
  <c r="I21" i="49"/>
  <c r="I10" i="49"/>
  <c r="I37" i="49"/>
  <c r="I28" i="55"/>
  <c r="I26" i="55"/>
  <c r="I20" i="55"/>
  <c r="I16" i="55"/>
  <c r="I25" i="52"/>
  <c r="I35" i="44"/>
  <c r="I26" i="44"/>
  <c r="I14" i="46"/>
  <c r="I14" i="51"/>
  <c r="I30" i="45"/>
  <c r="I27" i="46"/>
  <c r="I13" i="51"/>
  <c r="I11" i="56"/>
  <c r="I10" i="52"/>
  <c r="I24" i="44"/>
  <c r="I7" i="56"/>
  <c r="I21" i="56"/>
  <c r="I35" i="54"/>
  <c r="I24" i="45"/>
  <c r="I35" i="46"/>
  <c r="I16" i="51"/>
  <c r="I15" i="49"/>
  <c r="I39" i="49"/>
  <c r="I6" i="49"/>
  <c r="I27" i="55"/>
  <c r="I19" i="55"/>
  <c r="I22" i="55"/>
  <c r="I21" i="55"/>
  <c r="I34" i="55"/>
  <c r="I9" i="55"/>
  <c r="I7" i="53"/>
  <c r="I29" i="53"/>
  <c r="I22" i="53"/>
  <c r="I34" i="53"/>
  <c r="I28" i="53"/>
  <c r="I43" i="49"/>
  <c r="I7" i="50"/>
  <c r="I19" i="50"/>
  <c r="I31" i="47"/>
  <c r="I6" i="47"/>
  <c r="I30" i="47"/>
  <c r="I27" i="47"/>
  <c r="I11" i="47"/>
  <c r="I6" i="55"/>
  <c r="AY28" i="50"/>
  <c r="AX28" i="50"/>
  <c r="AU28" i="50"/>
  <c r="AQ28" i="50"/>
  <c r="AX30" i="50"/>
  <c r="AT30" i="50"/>
  <c r="AO30" i="50"/>
  <c r="AN27" i="44"/>
  <c r="AP27" i="44"/>
  <c r="AR27" i="44"/>
  <c r="AT27" i="44"/>
  <c r="AV27" i="44"/>
  <c r="AX27" i="44"/>
  <c r="AZ27" i="44"/>
  <c r="AN13" i="50"/>
  <c r="AO13" i="50"/>
  <c r="AO16" i="50"/>
  <c r="AR16" i="50"/>
  <c r="AY16" i="50"/>
  <c r="AX16" i="52"/>
  <c r="AP16" i="52"/>
  <c r="AW16" i="52"/>
  <c r="AO16" i="52"/>
  <c r="AV16" i="52"/>
  <c r="AN16" i="52"/>
  <c r="AT19" i="52"/>
  <c r="BA19" i="52"/>
  <c r="AS19" i="52"/>
  <c r="AZ19" i="52"/>
  <c r="AR19" i="52"/>
  <c r="AT14" i="52"/>
  <c r="AN14" i="52"/>
  <c r="BA18" i="56"/>
  <c r="AP18" i="56"/>
  <c r="AO18" i="56"/>
  <c r="AR18" i="56"/>
  <c r="AS18" i="56"/>
  <c r="AQ15" i="52"/>
  <c r="AT34" i="51"/>
  <c r="AX34" i="51"/>
  <c r="AP31" i="52"/>
  <c r="BA30" i="52"/>
  <c r="AX30" i="52"/>
  <c r="AY29" i="52"/>
  <c r="AU28" i="52"/>
  <c r="AN30" i="52"/>
  <c r="AY30" i="52"/>
  <c r="AY19" i="52"/>
  <c r="AX29" i="52"/>
  <c r="AY14" i="54"/>
  <c r="AR16" i="54"/>
  <c r="BA14" i="54"/>
  <c r="AY21" i="54"/>
  <c r="AW21" i="54"/>
  <c r="AW31" i="52"/>
  <c r="AZ30" i="52"/>
  <c r="AV28" i="52"/>
  <c r="AQ30" i="52"/>
  <c r="AU30" i="52"/>
  <c r="AY34" i="51"/>
  <c r="AY15" i="47"/>
  <c r="AZ25" i="53"/>
  <c r="AO21" i="52"/>
  <c r="AU14" i="52"/>
  <c r="AO14" i="52"/>
  <c r="AW15" i="52"/>
  <c r="BA14" i="52"/>
  <c r="AU13" i="56"/>
  <c r="AO13" i="56"/>
  <c r="AU21" i="52"/>
  <c r="BA30" i="53"/>
  <c r="AS30" i="53"/>
  <c r="AV35" i="47"/>
  <c r="AN34" i="47"/>
  <c r="AS13" i="47"/>
  <c r="AR18" i="53"/>
  <c r="I19" i="53" s="1"/>
  <c r="AV32" i="53"/>
  <c r="I32" i="53" s="1"/>
  <c r="AP14" i="52"/>
  <c r="AR21" i="52"/>
  <c r="AZ21" i="52"/>
  <c r="AP13" i="56"/>
  <c r="AT13" i="56"/>
  <c r="AX13" i="56"/>
  <c r="AX35" i="47"/>
  <c r="AP35" i="47"/>
  <c r="AU21" i="47"/>
  <c r="AY17" i="47"/>
  <c r="AR24" i="55"/>
  <c r="AZ24" i="55"/>
  <c r="AR27" i="52"/>
  <c r="AV27" i="52"/>
  <c r="AZ27" i="52"/>
  <c r="AU24" i="52"/>
  <c r="AO27" i="52"/>
  <c r="AW27" i="52"/>
  <c r="AQ27" i="52"/>
  <c r="AT31" i="53"/>
  <c r="I31" i="53" s="1"/>
  <c r="AT34" i="47"/>
  <c r="AT26" i="47"/>
  <c r="I12" i="47" s="1"/>
  <c r="AV21" i="47"/>
  <c r="AP19" i="47"/>
  <c r="AX19" i="47"/>
  <c r="AV17" i="47"/>
  <c r="BA14" i="47"/>
  <c r="I14" i="47" s="1"/>
  <c r="AU27" i="52"/>
  <c r="AP10" i="47"/>
  <c r="I8" i="47" s="1"/>
  <c r="BA24" i="52"/>
  <c r="AR34" i="47"/>
  <c r="AT14" i="47"/>
  <c r="AV23" i="55"/>
  <c r="BA24" i="55"/>
  <c r="AU30" i="53"/>
  <c r="AU23" i="52"/>
  <c r="AP23" i="52"/>
  <c r="AY35" i="47"/>
  <c r="AU35" i="47"/>
  <c r="AQ35" i="47"/>
  <c r="AY34" i="47"/>
  <c r="AT16" i="47"/>
  <c r="AV13" i="47"/>
  <c r="AR30" i="53"/>
  <c r="AZ30" i="53"/>
  <c r="AR24" i="52"/>
  <c r="AZ24" i="52"/>
  <c r="AZ18" i="50"/>
  <c r="AR23" i="52"/>
  <c r="AW23" i="52"/>
  <c r="AU24" i="56"/>
  <c r="AZ23" i="56"/>
  <c r="AX23" i="56"/>
  <c r="AV23" i="56"/>
  <c r="AT23" i="56"/>
  <c r="AQ23" i="56"/>
  <c r="AO23" i="56"/>
  <c r="AY14" i="56"/>
  <c r="AV14" i="56"/>
  <c r="AT14" i="56"/>
  <c r="AQ14" i="56"/>
  <c r="AN14" i="56"/>
  <c r="BA20" i="54"/>
  <c r="AY20" i="54"/>
  <c r="AV20" i="54"/>
  <c r="AT20" i="54"/>
  <c r="AR20" i="54"/>
  <c r="AP20" i="54"/>
  <c r="AN20" i="54"/>
  <c r="AT27" i="56"/>
  <c r="I27" i="56" s="1"/>
  <c r="AQ29" i="56"/>
  <c r="AY29" i="56"/>
  <c r="AR28" i="50"/>
  <c r="AZ28" i="50"/>
  <c r="AY30" i="50"/>
  <c r="AZ22" i="51"/>
  <c r="AX22" i="51"/>
  <c r="AV22" i="51"/>
  <c r="AT22" i="51"/>
  <c r="AR22" i="51"/>
  <c r="AP22" i="51"/>
  <c r="AZ24" i="51"/>
  <c r="AX24" i="51"/>
  <c r="AV24" i="51"/>
  <c r="AT24" i="51"/>
  <c r="AR24" i="51"/>
  <c r="AP24" i="51"/>
  <c r="AZ26" i="51"/>
  <c r="AX26" i="51"/>
  <c r="AV26" i="51"/>
  <c r="AT26" i="51"/>
  <c r="AR26" i="51"/>
  <c r="AP26" i="51"/>
  <c r="AZ28" i="51"/>
  <c r="AX28" i="51"/>
  <c r="AV28" i="51"/>
  <c r="AT28" i="51"/>
  <c r="AR28" i="51"/>
  <c r="AP28" i="51"/>
  <c r="AZ30" i="51"/>
  <c r="AX30" i="51"/>
  <c r="AV30" i="51"/>
  <c r="AT30" i="51"/>
  <c r="AR30" i="51"/>
  <c r="AP30" i="51"/>
  <c r="AZ15" i="44"/>
  <c r="AX15" i="44"/>
  <c r="AV15" i="44"/>
  <c r="AT15" i="44"/>
  <c r="AR15" i="44"/>
  <c r="AP15" i="44"/>
  <c r="AZ12" i="44"/>
  <c r="AX12" i="44"/>
  <c r="AV12" i="44"/>
  <c r="AT12" i="44"/>
  <c r="AR12" i="44"/>
  <c r="AP12" i="44"/>
  <c r="BA21" i="45"/>
  <c r="AY21" i="45"/>
  <c r="AW21" i="45"/>
  <c r="AU21" i="45"/>
  <c r="AS21" i="45"/>
  <c r="AQ21" i="45"/>
  <c r="AO21" i="45"/>
  <c r="I21" i="45" s="1"/>
  <c r="BA15" i="45"/>
  <c r="AY15" i="45"/>
  <c r="AW15" i="45"/>
  <c r="AT15" i="45"/>
  <c r="AQ15" i="45"/>
  <c r="AO15" i="45"/>
  <c r="I15" i="45" s="1"/>
  <c r="BA19" i="45"/>
  <c r="AY19" i="45"/>
  <c r="AW19" i="45"/>
  <c r="AU19" i="45"/>
  <c r="AS19" i="45"/>
  <c r="AP19" i="45"/>
  <c r="AN19" i="45"/>
  <c r="AZ23" i="45"/>
  <c r="AX23" i="45"/>
  <c r="AV23" i="45"/>
  <c r="AT23" i="45"/>
  <c r="AR23" i="45"/>
  <c r="AP23" i="45"/>
  <c r="BA9" i="45"/>
  <c r="AY9" i="45"/>
  <c r="AW9" i="45"/>
  <c r="AU9" i="45"/>
  <c r="AS9" i="45"/>
  <c r="AQ9" i="45"/>
  <c r="AO9" i="45"/>
  <c r="AZ12" i="45"/>
  <c r="AX12" i="45"/>
  <c r="AV12" i="45"/>
  <c r="AT12" i="45"/>
  <c r="AR12" i="45"/>
  <c r="AP12" i="45"/>
  <c r="AZ29" i="45"/>
  <c r="AX29" i="45"/>
  <c r="AV29" i="45"/>
  <c r="AT29" i="45"/>
  <c r="AR29" i="45"/>
  <c r="AP29" i="45"/>
  <c r="AZ16" i="45"/>
  <c r="AX16" i="45"/>
  <c r="AV16" i="45"/>
  <c r="AT16" i="45"/>
  <c r="AR16" i="45"/>
  <c r="AP16" i="45"/>
  <c r="AZ31" i="45"/>
  <c r="AX31" i="45"/>
  <c r="AV31" i="45"/>
  <c r="AT31" i="45"/>
  <c r="AR31" i="45"/>
  <c r="AP31" i="45"/>
  <c r="AZ18" i="45"/>
  <c r="AX18" i="45"/>
  <c r="AV18" i="45"/>
  <c r="AT18" i="45"/>
  <c r="AR18" i="45"/>
  <c r="AP18" i="45"/>
  <c r="BA17" i="51"/>
  <c r="AY17" i="51"/>
  <c r="AW17" i="51"/>
  <c r="AU17" i="51"/>
  <c r="AS17" i="51"/>
  <c r="AQ17" i="51"/>
  <c r="AN17" i="51"/>
  <c r="BA15" i="51"/>
  <c r="AY15" i="51"/>
  <c r="AW15" i="51"/>
  <c r="AT15" i="51"/>
  <c r="AQ15" i="51"/>
  <c r="AO15" i="51"/>
  <c r="AZ9" i="51"/>
  <c r="AX9" i="51"/>
  <c r="AV9" i="51"/>
  <c r="AT9" i="51"/>
  <c r="AR9" i="51"/>
  <c r="AP9" i="51"/>
  <c r="AN10" i="54"/>
  <c r="I10" i="54" s="1"/>
  <c r="I15" i="53" l="1"/>
  <c r="I18" i="53"/>
  <c r="I13" i="47"/>
  <c r="I26" i="47"/>
  <c r="I16" i="47"/>
  <c r="I15" i="47"/>
  <c r="I25" i="46"/>
  <c r="I33" i="46"/>
  <c r="I31" i="46"/>
  <c r="I25" i="49"/>
  <c r="I18" i="49"/>
  <c r="I17" i="49"/>
  <c r="I22" i="49"/>
  <c r="I28" i="49"/>
  <c r="I7" i="54"/>
  <c r="I11" i="45"/>
  <c r="I9" i="46"/>
  <c r="I7" i="46"/>
  <c r="I22" i="47"/>
  <c r="I27" i="49"/>
  <c r="I34" i="49"/>
  <c r="I33" i="49"/>
  <c r="I17" i="54"/>
  <c r="I11" i="53"/>
  <c r="I13" i="53"/>
  <c r="I8" i="53"/>
  <c r="I29" i="46"/>
  <c r="A35" i="49"/>
  <c r="A36" i="49" s="1"/>
  <c r="A37" i="49" s="1"/>
  <c r="A38" i="49" s="1"/>
  <c r="A39" i="49" s="1"/>
  <c r="A40" i="49" s="1"/>
  <c r="A41" i="49" s="1"/>
  <c r="A42" i="49" s="1"/>
  <c r="A43" i="49" s="1"/>
  <c r="A44" i="49" s="1"/>
  <c r="A45" i="49"/>
  <c r="I30" i="44"/>
  <c r="I32" i="46"/>
  <c r="I25" i="54"/>
  <c r="I10" i="53"/>
  <c r="I12" i="56"/>
  <c r="I34" i="56"/>
  <c r="I23" i="54"/>
  <c r="I13" i="44"/>
  <c r="I9" i="44"/>
  <c r="I14" i="44"/>
  <c r="I35" i="51"/>
  <c r="I31" i="51"/>
  <c r="I8" i="44"/>
  <c r="I32" i="52"/>
  <c r="I12" i="54"/>
  <c r="I18" i="45"/>
  <c r="I29" i="45"/>
  <c r="I8" i="45"/>
  <c r="I10" i="45"/>
  <c r="I9" i="45"/>
  <c r="I18" i="50"/>
  <c r="I20" i="47"/>
  <c r="I21" i="47"/>
  <c r="I19" i="47"/>
  <c r="I8" i="54"/>
  <c r="I18" i="46"/>
  <c r="I30" i="46"/>
  <c r="I32" i="56"/>
  <c r="I36" i="44"/>
  <c r="I33" i="54"/>
  <c r="I27" i="54"/>
  <c r="I14" i="50"/>
  <c r="I9" i="50"/>
  <c r="I10" i="55"/>
  <c r="I12" i="55"/>
  <c r="I14" i="55"/>
  <c r="I16" i="53"/>
  <c r="I6" i="56"/>
  <c r="I20" i="46"/>
  <c r="I10" i="44"/>
  <c r="I33" i="50"/>
  <c r="I28" i="44"/>
  <c r="I22" i="44"/>
  <c r="I6" i="44"/>
  <c r="I33" i="51"/>
  <c r="I32" i="55"/>
  <c r="I34" i="54"/>
  <c r="I32" i="54"/>
  <c r="I30" i="54"/>
  <c r="I17" i="56"/>
  <c r="I15" i="56"/>
  <c r="I22" i="52"/>
  <c r="I13" i="55"/>
  <c r="I18" i="51"/>
  <c r="I21" i="51"/>
  <c r="I17" i="52"/>
  <c r="I26" i="50"/>
  <c r="I31" i="55"/>
  <c r="I26" i="54"/>
  <c r="I25" i="47"/>
  <c r="I23" i="53"/>
  <c r="I18" i="54"/>
  <c r="I20" i="54"/>
  <c r="I14" i="45"/>
  <c r="I12" i="44"/>
  <c r="I28" i="51"/>
  <c r="I24" i="51"/>
  <c r="I21" i="54"/>
  <c r="I24" i="56"/>
  <c r="I23" i="55"/>
  <c r="I10" i="47"/>
  <c r="I25" i="53"/>
  <c r="I15" i="46"/>
  <c r="I24" i="46"/>
  <c r="I32" i="50"/>
  <c r="I19" i="45"/>
  <c r="I9" i="53"/>
  <c r="I28" i="45"/>
  <c r="I14" i="53"/>
  <c r="I29" i="56"/>
  <c r="I10" i="56"/>
  <c r="I20" i="56"/>
  <c r="I21" i="53"/>
  <c r="I7" i="45"/>
  <c r="I29" i="54"/>
  <c r="I26" i="53"/>
  <c r="I12" i="45"/>
  <c r="I31" i="45"/>
  <c r="I22" i="45"/>
  <c r="I28" i="52"/>
  <c r="I7" i="44"/>
  <c r="I32" i="44"/>
  <c r="I33" i="45"/>
  <c r="I31" i="44"/>
  <c r="I35" i="52"/>
  <c r="I33" i="52"/>
  <c r="I8" i="56"/>
  <c r="I10" i="46"/>
  <c r="I28" i="46"/>
  <c r="I13" i="45"/>
  <c r="I23" i="51"/>
  <c r="I29" i="55"/>
  <c r="I25" i="44"/>
  <c r="I23" i="56"/>
  <c r="I22" i="54"/>
  <c r="I16" i="45"/>
  <c r="I29" i="44"/>
  <c r="I34" i="52"/>
  <c r="I22" i="46"/>
  <c r="I7" i="47"/>
  <c r="I21" i="44"/>
  <c r="I33" i="47"/>
  <c r="I9" i="47"/>
  <c r="I11" i="46"/>
  <c r="I16" i="46"/>
  <c r="I15" i="54"/>
  <c r="I9" i="51"/>
  <c r="I23" i="52"/>
  <c r="I27" i="52"/>
  <c r="I24" i="55"/>
  <c r="I24" i="47"/>
  <c r="I21" i="52"/>
  <c r="I30" i="51"/>
  <c r="I26" i="51"/>
  <c r="I22" i="51"/>
  <c r="I24" i="52"/>
  <c r="I17" i="47"/>
  <c r="I13" i="56"/>
  <c r="I34" i="51"/>
  <c r="I34" i="47"/>
  <c r="I16" i="54"/>
  <c r="I30" i="52"/>
  <c r="I15" i="52"/>
  <c r="I14" i="52"/>
  <c r="I19" i="52"/>
  <c r="I27" i="44"/>
  <c r="I28" i="50"/>
  <c r="I15" i="51"/>
  <c r="I17" i="51"/>
  <c r="I23" i="45"/>
  <c r="I20" i="45"/>
  <c r="I15" i="44"/>
  <c r="I14" i="56"/>
  <c r="I30" i="53"/>
  <c r="I18" i="47"/>
  <c r="I23" i="47"/>
  <c r="I35" i="47"/>
  <c r="I29" i="52"/>
  <c r="I31" i="52"/>
  <c r="I18" i="56"/>
  <c r="I16" i="52"/>
  <c r="I16" i="50"/>
  <c r="I13" i="50"/>
  <c r="I30" i="50"/>
</calcChain>
</file>

<file path=xl/sharedStrings.xml><?xml version="1.0" encoding="utf-8"?>
<sst xmlns="http://schemas.openxmlformats.org/spreadsheetml/2006/main" count="1038" uniqueCount="342">
  <si>
    <t>Nom</t>
  </si>
  <si>
    <t>Prénom</t>
  </si>
  <si>
    <t>ASK</t>
  </si>
  <si>
    <t>Classé</t>
  </si>
  <si>
    <t>Total</t>
  </si>
  <si>
    <t>Moirans</t>
  </si>
  <si>
    <t>Nombre de Participants</t>
  </si>
  <si>
    <t>Le Creusot</t>
  </si>
  <si>
    <t>Minime</t>
  </si>
  <si>
    <t>Cadet</t>
  </si>
  <si>
    <t>Résultats supplémentaires</t>
  </si>
  <si>
    <t>Résultat max</t>
  </si>
  <si>
    <t>BFC</t>
  </si>
  <si>
    <t>PF</t>
  </si>
  <si>
    <t>F</t>
  </si>
  <si>
    <t>Nb de manches comptabilisées :</t>
  </si>
  <si>
    <t>Pour être classé, il faut avoir participé à au moins</t>
  </si>
  <si>
    <t>courses</t>
  </si>
  <si>
    <t>Nb manches</t>
  </si>
  <si>
    <t>Nb de manches comptabilisées</t>
  </si>
  <si>
    <t>Nb de manches pour être classé</t>
  </si>
  <si>
    <t>Nb Hors course</t>
  </si>
  <si>
    <t>Rotax Max</t>
  </si>
  <si>
    <t>Bonus Meilleur tour en course</t>
  </si>
  <si>
    <t>Points Bonus</t>
  </si>
  <si>
    <t>OPEN</t>
  </si>
  <si>
    <t>Chalon</t>
  </si>
  <si>
    <t>Sens</t>
  </si>
  <si>
    <t>Bretigny</t>
  </si>
  <si>
    <t>Rosny</t>
  </si>
  <si>
    <t>Angerville</t>
  </si>
  <si>
    <t>Dourdan</t>
  </si>
  <si>
    <t>Pour la course du 17 Mars , la finale ayant été annulée , les points de la Préfinale ont été doublés</t>
  </si>
  <si>
    <t>Sens Trophy 2015</t>
  </si>
  <si>
    <t>DD2</t>
  </si>
  <si>
    <t>Nationale</t>
  </si>
  <si>
    <t>KZ 2</t>
  </si>
  <si>
    <t>ASK 21</t>
  </si>
  <si>
    <t>Salbris</t>
  </si>
  <si>
    <t>Lommerange</t>
  </si>
  <si>
    <t>Lorraine Kart</t>
  </si>
  <si>
    <t>AS Mantaise</t>
  </si>
  <si>
    <t>Brétigny</t>
  </si>
  <si>
    <t>X 30 Senior</t>
  </si>
  <si>
    <t>X 30 Master</t>
  </si>
  <si>
    <t>KZ 2 Master</t>
  </si>
  <si>
    <t>Enzo</t>
  </si>
  <si>
    <t>Maxime</t>
  </si>
  <si>
    <t>Pays de Gex</t>
  </si>
  <si>
    <t>Valentin</t>
  </si>
  <si>
    <t>Besançon</t>
  </si>
  <si>
    <t>Luca</t>
  </si>
  <si>
    <t>Elise</t>
  </si>
  <si>
    <t>Thomas</t>
  </si>
  <si>
    <t>Laurent</t>
  </si>
  <si>
    <t>Grégory</t>
  </si>
  <si>
    <t>Alban</t>
  </si>
  <si>
    <t>Mallory</t>
  </si>
  <si>
    <t xml:space="preserve">45.330 </t>
  </si>
  <si>
    <t>Caille</t>
  </si>
  <si>
    <t>Sens Trophy 2017</t>
  </si>
  <si>
    <t>Kupczyk</t>
  </si>
  <si>
    <t>Michal</t>
  </si>
  <si>
    <t>Lovinfosse</t>
  </si>
  <si>
    <t>Lola</t>
  </si>
  <si>
    <t>Mehdi</t>
  </si>
  <si>
    <t>Lassoued</t>
  </si>
  <si>
    <t>Macéo</t>
  </si>
  <si>
    <t>Capietto</t>
  </si>
  <si>
    <t>Peugeot</t>
  </si>
  <si>
    <t>Mathilde</t>
  </si>
  <si>
    <t>Habrant</t>
  </si>
  <si>
    <t>Menendez</t>
  </si>
  <si>
    <t>Geley</t>
  </si>
  <si>
    <t>Outalmit</t>
  </si>
  <si>
    <t>Fares</t>
  </si>
  <si>
    <t>Giltaire</t>
  </si>
  <si>
    <t>Ewan</t>
  </si>
  <si>
    <t>Val d'Oise</t>
  </si>
  <si>
    <t>Tiouka</t>
  </si>
  <si>
    <t>Alann</t>
  </si>
  <si>
    <t>Couture</t>
  </si>
  <si>
    <t>Illiano</t>
  </si>
  <si>
    <t>CSFM</t>
  </si>
  <si>
    <t>Lambla</t>
  </si>
  <si>
    <t>Solal</t>
  </si>
  <si>
    <t>Roy</t>
  </si>
  <si>
    <t>Coranthyn</t>
  </si>
  <si>
    <t>Pruvost</t>
  </si>
  <si>
    <t>Ilyes</t>
  </si>
  <si>
    <t>Soubirou</t>
  </si>
  <si>
    <t>Eliott</t>
  </si>
  <si>
    <t>Hélias</t>
  </si>
  <si>
    <t>Jimmy</t>
  </si>
  <si>
    <t>Enclos</t>
  </si>
  <si>
    <t>Lomerange</t>
  </si>
  <si>
    <t>Outran</t>
  </si>
  <si>
    <t>Clément</t>
  </si>
  <si>
    <t>Hervas</t>
  </si>
  <si>
    <t>Verbrugge</t>
  </si>
  <si>
    <t>Maxens</t>
  </si>
  <si>
    <t>Montagne</t>
  </si>
  <si>
    <t>Tom</t>
  </si>
  <si>
    <t>Cadouot</t>
  </si>
  <si>
    <t>Zachary</t>
  </si>
  <si>
    <t>Boitel</t>
  </si>
  <si>
    <t>Lacoste</t>
  </si>
  <si>
    <t>Arsène</t>
  </si>
  <si>
    <t>Elyo</t>
  </si>
  <si>
    <t>Coutin</t>
  </si>
  <si>
    <t>Victor</t>
  </si>
  <si>
    <t>Rouchy</t>
  </si>
  <si>
    <t>Coubes</t>
  </si>
  <si>
    <t>Louis</t>
  </si>
  <si>
    <t>Augier</t>
  </si>
  <si>
    <t>Manon</t>
  </si>
  <si>
    <t>Heyert</t>
  </si>
  <si>
    <t>Théo</t>
  </si>
  <si>
    <t>Dombrowski</t>
  </si>
  <si>
    <t>Boekler</t>
  </si>
  <si>
    <t>Romain</t>
  </si>
  <si>
    <t>Brisard</t>
  </si>
  <si>
    <t>Chabin</t>
  </si>
  <si>
    <t>Chloé</t>
  </si>
  <si>
    <t>Guyen</t>
  </si>
  <si>
    <t>Li-Anne</t>
  </si>
  <si>
    <t>Marquet</t>
  </si>
  <si>
    <t>Ayrton</t>
  </si>
  <si>
    <t>Lasne</t>
  </si>
  <si>
    <t>Quentin</t>
  </si>
  <si>
    <t>Boisson</t>
  </si>
  <si>
    <t>Madeline</t>
  </si>
  <si>
    <t>Frete</t>
  </si>
  <si>
    <t>Fabrice</t>
  </si>
  <si>
    <t>Perdry</t>
  </si>
  <si>
    <t>Rodot</t>
  </si>
  <si>
    <t>Amisano</t>
  </si>
  <si>
    <t>Ronny</t>
  </si>
  <si>
    <t>Annemasse</t>
  </si>
  <si>
    <t>Soulat</t>
  </si>
  <si>
    <t>Louis Henri</t>
  </si>
  <si>
    <t>Cantin</t>
  </si>
  <si>
    <t>Anthony</t>
  </si>
  <si>
    <t>Atalian</t>
  </si>
  <si>
    <t>Albert</t>
  </si>
  <si>
    <t>Varennes</t>
  </si>
  <si>
    <t>Bertrand</t>
  </si>
  <si>
    <t>Sebastien</t>
  </si>
  <si>
    <t>Morel</t>
  </si>
  <si>
    <t>Benoit</t>
  </si>
  <si>
    <t>Dziadus</t>
  </si>
  <si>
    <t>Richon</t>
  </si>
  <si>
    <t>Vallée</t>
  </si>
  <si>
    <t>Stéphane</t>
  </si>
  <si>
    <t>Bailly</t>
  </si>
  <si>
    <t>St Quentin</t>
  </si>
  <si>
    <t>Schaub-Geley</t>
  </si>
  <si>
    <t>Williamson</t>
  </si>
  <si>
    <t>Andrew</t>
  </si>
  <si>
    <t>JBH</t>
  </si>
  <si>
    <t>Seranzi</t>
  </si>
  <si>
    <t>Zourray</t>
  </si>
  <si>
    <t>Alexis</t>
  </si>
  <si>
    <t>Henique</t>
  </si>
  <si>
    <t>Jeremy</t>
  </si>
  <si>
    <t>Berthelot</t>
  </si>
  <si>
    <t>Gil</t>
  </si>
  <si>
    <t>Borgetto</t>
  </si>
  <si>
    <t>Marc</t>
  </si>
  <si>
    <t>X30 Junior</t>
  </si>
  <si>
    <t>Guerard</t>
  </si>
  <si>
    <t>Martin</t>
  </si>
  <si>
    <t>Beltramelly</t>
  </si>
  <si>
    <t>Viny</t>
  </si>
  <si>
    <t>Dapoigny</t>
  </si>
  <si>
    <t>Rocca</t>
  </si>
  <si>
    <t>Kartland</t>
  </si>
  <si>
    <t>Vialle</t>
  </si>
  <si>
    <t>Hatton</t>
  </si>
  <si>
    <t>Open</t>
  </si>
  <si>
    <t>Gandry</t>
  </si>
  <si>
    <t>Alain</t>
  </si>
  <si>
    <t>Munnier</t>
  </si>
  <si>
    <t>Noé</t>
  </si>
  <si>
    <t>L'Enclos</t>
  </si>
  <si>
    <t>Mérieux</t>
  </si>
  <si>
    <t>Kimi</t>
  </si>
  <si>
    <t>Mainier</t>
  </si>
  <si>
    <t>Evan</t>
  </si>
  <si>
    <t>ASCAP</t>
  </si>
  <si>
    <t>Eschmann</t>
  </si>
  <si>
    <t>Loïc</t>
  </si>
  <si>
    <t>Suisse</t>
  </si>
  <si>
    <t>Bourgoin</t>
  </si>
  <si>
    <t>Simon</t>
  </si>
  <si>
    <t>Joly</t>
  </si>
  <si>
    <t>Hugo</t>
  </si>
  <si>
    <t>Freze</t>
  </si>
  <si>
    <t>Julien</t>
  </si>
  <si>
    <t>Nougeyrede</t>
  </si>
  <si>
    <t>Clovis</t>
  </si>
  <si>
    <t>Nabal</t>
  </si>
  <si>
    <t>Loucas</t>
  </si>
  <si>
    <t>Aegerter</t>
  </si>
  <si>
    <t>Arthur</t>
  </si>
  <si>
    <t>Bejeannin</t>
  </si>
  <si>
    <t>Kevin</t>
  </si>
  <si>
    <t>Dupont</t>
  </si>
  <si>
    <t>Ilann</t>
  </si>
  <si>
    <t>Merieux</t>
  </si>
  <si>
    <t>Tim</t>
  </si>
  <si>
    <t>Furon-Castelain</t>
  </si>
  <si>
    <t>Couturier</t>
  </si>
  <si>
    <t>Paul</t>
  </si>
  <si>
    <t>Maugain</t>
  </si>
  <si>
    <t>Guillaume</t>
  </si>
  <si>
    <t>Vaison</t>
  </si>
  <si>
    <t>Bruley</t>
  </si>
  <si>
    <t>Cagnon</t>
  </si>
  <si>
    <t>Timothé</t>
  </si>
  <si>
    <t>Jongerlynck</t>
  </si>
  <si>
    <t>Léo</t>
  </si>
  <si>
    <t>Pecriaux</t>
  </si>
  <si>
    <t>Thimeo</t>
  </si>
  <si>
    <t>Stehlin</t>
  </si>
  <si>
    <t>Remi</t>
  </si>
  <si>
    <t>Condor</t>
  </si>
  <si>
    <t>Stéfan</t>
  </si>
  <si>
    <t>Dos Santos</t>
  </si>
  <si>
    <t>Matteo</t>
  </si>
  <si>
    <t>Claude</t>
  </si>
  <si>
    <t>Léonie</t>
  </si>
  <si>
    <t>Malot</t>
  </si>
  <si>
    <t>Houguet</t>
  </si>
  <si>
    <t>Marat</t>
  </si>
  <si>
    <t>Affolter</t>
  </si>
  <si>
    <t>Robin</t>
  </si>
  <si>
    <t>Potard</t>
  </si>
  <si>
    <t>Maxence</t>
  </si>
  <si>
    <t>Lucien</t>
  </si>
  <si>
    <t>Marlot</t>
  </si>
  <si>
    <t>Jessy</t>
  </si>
  <si>
    <t>Piquet</t>
  </si>
  <si>
    <t>Alexandre</t>
  </si>
  <si>
    <t>Barbier</t>
  </si>
  <si>
    <t>Girardet</t>
  </si>
  <si>
    <t>Tristan</t>
  </si>
  <si>
    <t>Cannard</t>
  </si>
  <si>
    <t>Folco</t>
  </si>
  <si>
    <t>Mickael</t>
  </si>
  <si>
    <t>Orlando</t>
  </si>
  <si>
    <t>Reviriault</t>
  </si>
  <si>
    <t>Emmanuel</t>
  </si>
  <si>
    <t>Magny-Cours</t>
  </si>
  <si>
    <t>Ancher</t>
  </si>
  <si>
    <t>Brian</t>
  </si>
  <si>
    <t>Fournier</t>
  </si>
  <si>
    <t>Mathieu</t>
  </si>
  <si>
    <t>Boeckler</t>
  </si>
  <si>
    <t>Mantaise</t>
  </si>
  <si>
    <t>Durand</t>
  </si>
  <si>
    <t>Fauquet</t>
  </si>
  <si>
    <t>Florian</t>
  </si>
  <si>
    <t>Mongeard</t>
  </si>
  <si>
    <t>Léa</t>
  </si>
  <si>
    <t>Thevenot</t>
  </si>
  <si>
    <t>Antoine</t>
  </si>
  <si>
    <t>Pays de Montbelliard</t>
  </si>
  <si>
    <t>Lhussier</t>
  </si>
  <si>
    <t>Sarah</t>
  </si>
  <si>
    <t>Beschet</t>
  </si>
  <si>
    <t>Gilloz</t>
  </si>
  <si>
    <t>Cachod</t>
  </si>
  <si>
    <t>Dorian</t>
  </si>
  <si>
    <t>JOLINET</t>
  </si>
  <si>
    <t>Gregory</t>
  </si>
  <si>
    <t>CHENILLOT</t>
  </si>
  <si>
    <t>David</t>
  </si>
  <si>
    <t>ASK21</t>
  </si>
  <si>
    <t>LEPAGE</t>
  </si>
  <si>
    <t>Sacha</t>
  </si>
  <si>
    <t>GRIVEAU</t>
  </si>
  <si>
    <t>Val de Saone</t>
  </si>
  <si>
    <t>JACQUEMIN</t>
  </si>
  <si>
    <t>NOUGUEYREDE</t>
  </si>
  <si>
    <t>BUSSERET</t>
  </si>
  <si>
    <t>L'ORPHELIN</t>
  </si>
  <si>
    <t>Guy</t>
  </si>
  <si>
    <t>BRULEY</t>
  </si>
  <si>
    <t>Eric</t>
  </si>
  <si>
    <t>CHEVALIER</t>
  </si>
  <si>
    <t>Jean Claude</t>
  </si>
  <si>
    <t>RAYMOND</t>
  </si>
  <si>
    <t>Roger</t>
  </si>
  <si>
    <t>Beaumann</t>
  </si>
  <si>
    <t>Gelormini</t>
  </si>
  <si>
    <t>Kiener</t>
  </si>
  <si>
    <t>Steeve</t>
  </si>
  <si>
    <t>Ioset</t>
  </si>
  <si>
    <t>Nicolas</t>
  </si>
  <si>
    <t>RS Team</t>
  </si>
  <si>
    <t>Gervasioni</t>
  </si>
  <si>
    <t>Ghislain</t>
  </si>
  <si>
    <t>Michaud</t>
  </si>
  <si>
    <t>Matthieu</t>
  </si>
  <si>
    <t>Revellat</t>
  </si>
  <si>
    <t>Guth</t>
  </si>
  <si>
    <t>Corentin</t>
  </si>
  <si>
    <t>Haguenau</t>
  </si>
  <si>
    <t>Dormoy</t>
  </si>
  <si>
    <t>Ducrot</t>
  </si>
  <si>
    <t>Cédric</t>
  </si>
  <si>
    <t>Jérome</t>
  </si>
  <si>
    <t>Pianet</t>
  </si>
  <si>
    <t>Brice</t>
  </si>
  <si>
    <t>Nowak</t>
  </si>
  <si>
    <t>Pascal</t>
  </si>
  <si>
    <t>Faisca</t>
  </si>
  <si>
    <t>Miguel</t>
  </si>
  <si>
    <t>Morandi</t>
  </si>
  <si>
    <t>Lefevre</t>
  </si>
  <si>
    <t>Laurent Chottier</t>
  </si>
  <si>
    <t>Denis</t>
  </si>
  <si>
    <t>Uberschlag</t>
  </si>
  <si>
    <t>Dominique</t>
  </si>
  <si>
    <t>Cardyn</t>
  </si>
  <si>
    <t>G</t>
  </si>
  <si>
    <t>R</t>
  </si>
  <si>
    <t>Grandry</t>
  </si>
  <si>
    <t>BOTTON</t>
  </si>
  <si>
    <t>BORGETTO</t>
  </si>
  <si>
    <t>*</t>
  </si>
  <si>
    <t>Dunois</t>
  </si>
  <si>
    <t>Duriani</t>
  </si>
  <si>
    <t>Pierre François</t>
  </si>
  <si>
    <t>Bac</t>
  </si>
  <si>
    <t>Rua</t>
  </si>
  <si>
    <t>Vincent</t>
  </si>
  <si>
    <t>Moreau</t>
  </si>
  <si>
    <t>Magny Cours</t>
  </si>
  <si>
    <t>Revirault</t>
  </si>
  <si>
    <t>Grillon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</si>
</sst>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55" x14ac:knownFonts="1">
    <font>
      <sz val="10"/>
      <name val="Times New Roman"/>
    </font>
    <font>
      <sz val="10"/>
      <color indexed="8"/>
      <name val="Book Antiqua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Impact"/>
      <family val="2"/>
    </font>
    <font>
      <i/>
      <sz val="22"/>
      <color indexed="8"/>
      <name val="Impact"/>
      <family val="2"/>
    </font>
    <font>
      <b/>
      <i/>
      <sz val="11"/>
      <color indexed="8"/>
      <name val="Times New Roman"/>
      <family val="1"/>
    </font>
    <font>
      <sz val="24"/>
      <color indexed="8"/>
      <name val="Impact"/>
      <family val="2"/>
    </font>
    <font>
      <b/>
      <sz val="24"/>
      <color indexed="8"/>
      <name val="Impact"/>
      <family val="2"/>
    </font>
    <font>
      <i/>
      <sz val="16"/>
      <color indexed="8"/>
      <name val="Impact"/>
      <family val="2"/>
    </font>
    <font>
      <b/>
      <i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i/>
      <sz val="10"/>
      <color indexed="8"/>
      <name val="Times New Roman"/>
      <family val="1"/>
    </font>
    <font>
      <sz val="8"/>
      <name val="Times New Roman"/>
      <family val="1"/>
    </font>
    <font>
      <b/>
      <i/>
      <sz val="8"/>
      <color indexed="8"/>
      <name val="Times New Roman"/>
      <family val="1"/>
    </font>
    <font>
      <i/>
      <u/>
      <sz val="26"/>
      <color indexed="8"/>
      <name val="Verdana"/>
      <family val="2"/>
    </font>
    <font>
      <sz val="8"/>
      <color indexed="8"/>
      <name val="Times New Roman"/>
      <family val="1"/>
    </font>
    <font>
      <sz val="10"/>
      <color rgb="FF000000"/>
      <name val="Times New Roman"/>
      <family val="1"/>
    </font>
    <font>
      <i/>
      <sz val="22"/>
      <color indexed="8"/>
      <name val="Impact"/>
      <family val="2"/>
    </font>
    <font>
      <i/>
      <u/>
      <sz val="26"/>
      <color indexed="8"/>
      <name val="Verdana"/>
      <family val="2"/>
    </font>
    <font>
      <sz val="10"/>
      <color indexed="8"/>
      <name val="Impact"/>
      <family val="2"/>
    </font>
    <font>
      <i/>
      <sz val="16"/>
      <color indexed="8"/>
      <name val="Impact"/>
      <family val="2"/>
    </font>
    <font>
      <sz val="24"/>
      <color indexed="8"/>
      <name val="Impact"/>
      <family val="2"/>
    </font>
    <font>
      <b/>
      <sz val="24"/>
      <color indexed="8"/>
      <name val="Impact"/>
      <family val="2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8"/>
      <color indexed="8"/>
      <name val="Times New Roman"/>
      <family val="1"/>
    </font>
    <font>
      <i/>
      <sz val="22"/>
      <color indexed="8"/>
      <name val="Impact"/>
      <family val="2"/>
    </font>
    <font>
      <i/>
      <u/>
      <sz val="26"/>
      <color indexed="8"/>
      <name val="Verdana"/>
      <family val="2"/>
    </font>
    <font>
      <sz val="10"/>
      <color indexed="8"/>
      <name val="Impact"/>
      <family val="2"/>
    </font>
    <font>
      <i/>
      <sz val="16"/>
      <color indexed="8"/>
      <name val="Impact"/>
      <family val="2"/>
    </font>
    <font>
      <sz val="24"/>
      <color indexed="8"/>
      <name val="Impact"/>
      <family val="2"/>
    </font>
    <font>
      <b/>
      <sz val="24"/>
      <color indexed="8"/>
      <name val="Impact"/>
      <family val="2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Book Antiqua"/>
      <family val="1"/>
    </font>
    <font>
      <sz val="10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Continuous"/>
    </xf>
    <xf numFmtId="0" fontId="1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right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Continuous"/>
    </xf>
    <xf numFmtId="0" fontId="19" fillId="0" borderId="0" xfId="0" applyFont="1" applyFill="1" applyBorder="1" applyAlignment="1">
      <alignment horizontal="left" textRotation="90" wrapText="1"/>
    </xf>
    <xf numFmtId="0" fontId="8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 vertical="center" textRotation="90" wrapText="1"/>
    </xf>
    <xf numFmtId="14" fontId="4" fillId="0" borderId="6" xfId="0" applyNumberFormat="1" applyFont="1" applyFill="1" applyBorder="1" applyAlignment="1">
      <alignment horizontal="center" vertical="center" textRotation="90"/>
    </xf>
    <xf numFmtId="14" fontId="12" fillId="0" borderId="7" xfId="0" applyNumberFormat="1" applyFont="1" applyFill="1" applyBorder="1" applyAlignment="1">
      <alignment horizontal="center" vertical="center" textRotation="90"/>
    </xf>
    <xf numFmtId="14" fontId="7" fillId="0" borderId="8" xfId="0" applyNumberFormat="1" applyFont="1" applyFill="1" applyBorder="1" applyAlignment="1">
      <alignment horizontal="left" vertical="center" textRotation="255"/>
    </xf>
    <xf numFmtId="0" fontId="4" fillId="0" borderId="9" xfId="0" applyFont="1" applyFill="1" applyBorder="1" applyAlignment="1">
      <alignment horizontal="center" vertical="center" textRotation="90" wrapText="1"/>
    </xf>
    <xf numFmtId="14" fontId="7" fillId="0" borderId="9" xfId="0" applyNumberFormat="1" applyFont="1" applyFill="1" applyBorder="1" applyAlignment="1">
      <alignment horizontal="left" vertical="center"/>
    </xf>
    <xf numFmtId="14" fontId="7" fillId="0" borderId="10" xfId="0" applyNumberFormat="1" applyFont="1" applyFill="1" applyBorder="1" applyAlignment="1">
      <alignment horizontal="left" vertical="center"/>
    </xf>
    <xf numFmtId="14" fontId="4" fillId="0" borderId="11" xfId="0" applyNumberFormat="1" applyFont="1" applyFill="1" applyBorder="1" applyAlignment="1">
      <alignment horizontal="center" vertical="center" textRotation="90"/>
    </xf>
    <xf numFmtId="14" fontId="12" fillId="0" borderId="12" xfId="0" applyNumberFormat="1" applyFont="1" applyFill="1" applyBorder="1" applyAlignment="1">
      <alignment horizontal="center" vertical="center" textRotation="90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4" fillId="0" borderId="0" xfId="0" applyFont="1" applyFill="1"/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11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2" fillId="0" borderId="0" xfId="0" applyFont="1" applyFill="1"/>
    <xf numFmtId="0" fontId="15" fillId="0" borderId="0" xfId="0" applyFont="1" applyFill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0" fontId="16" fillId="0" borderId="1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textRotation="90" wrapText="1"/>
    </xf>
    <xf numFmtId="14" fontId="7" fillId="0" borderId="28" xfId="0" applyNumberFormat="1" applyFont="1" applyFill="1" applyBorder="1" applyAlignment="1">
      <alignment horizontal="left" vertical="center" textRotation="255"/>
    </xf>
    <xf numFmtId="0" fontId="4" fillId="0" borderId="29" xfId="0" applyFont="1" applyFill="1" applyBorder="1" applyAlignment="1">
      <alignment horizontal="center" vertical="center" textRotation="90" wrapText="1"/>
    </xf>
    <xf numFmtId="14" fontId="7" fillId="0" borderId="29" xfId="0" applyNumberFormat="1" applyFont="1" applyFill="1" applyBorder="1" applyAlignment="1">
      <alignment horizontal="left" vertical="center"/>
    </xf>
    <xf numFmtId="14" fontId="7" fillId="0" borderId="30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textRotation="90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top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44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 textRotation="90" wrapText="1"/>
    </xf>
    <xf numFmtId="0" fontId="4" fillId="0" borderId="47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 wrapText="1"/>
    </xf>
    <xf numFmtId="0" fontId="4" fillId="0" borderId="50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13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9" fillId="0" borderId="18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/>
    </xf>
    <xf numFmtId="0" fontId="19" fillId="2" borderId="65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14" fontId="7" fillId="2" borderId="8" xfId="0" applyNumberFormat="1" applyFont="1" applyFill="1" applyBorder="1" applyAlignment="1">
      <alignment horizontal="left" vertical="center" textRotation="255"/>
    </xf>
    <xf numFmtId="0" fontId="4" fillId="2" borderId="9" xfId="0" applyFont="1" applyFill="1" applyBorder="1" applyAlignment="1">
      <alignment horizontal="center" vertical="center" textRotation="90" wrapText="1"/>
    </xf>
    <xf numFmtId="14" fontId="7" fillId="2" borderId="9" xfId="0" applyNumberFormat="1" applyFont="1" applyFill="1" applyBorder="1" applyAlignment="1">
      <alignment horizontal="left" vertical="center"/>
    </xf>
    <xf numFmtId="14" fontId="7" fillId="2" borderId="10" xfId="0" applyNumberFormat="1" applyFont="1" applyFill="1" applyBorder="1" applyAlignment="1">
      <alignment horizontal="left" vertical="center"/>
    </xf>
    <xf numFmtId="14" fontId="4" fillId="2" borderId="11" xfId="0" applyNumberFormat="1" applyFont="1" applyFill="1" applyBorder="1" applyAlignment="1">
      <alignment horizontal="center" vertical="center" textRotation="90"/>
    </xf>
    <xf numFmtId="14" fontId="12" fillId="2" borderId="12" xfId="0" applyNumberFormat="1" applyFont="1" applyFill="1" applyBorder="1" applyAlignment="1">
      <alignment horizontal="center" vertical="center" textRotation="90"/>
    </xf>
    <xf numFmtId="0" fontId="4" fillId="2" borderId="56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5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0" fontId="19" fillId="0" borderId="67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0" fontId="22" fillId="0" borderId="0" xfId="0" applyFont="1" applyFill="1" applyAlignment="1">
      <alignment horizontal="left" vertical="top"/>
    </xf>
    <xf numFmtId="0" fontId="23" fillId="0" borderId="0" xfId="0" applyFont="1" applyFill="1" applyAlignment="1">
      <alignment vertical="top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Continuous"/>
    </xf>
    <xf numFmtId="0" fontId="26" fillId="0" borderId="0" xfId="0" applyFont="1" applyFill="1" applyAlignment="1">
      <alignment horizontal="centerContinuous"/>
    </xf>
    <xf numFmtId="0" fontId="27" fillId="0" borderId="0" xfId="0" applyFont="1" applyFill="1" applyBorder="1" applyAlignment="1">
      <alignment horizontal="left" textRotation="90" wrapText="1"/>
    </xf>
    <xf numFmtId="0" fontId="25" fillId="0" borderId="0" xfId="0" applyFont="1" applyFill="1" applyAlignment="1">
      <alignment horizontal="centerContinuous" vertical="center"/>
    </xf>
    <xf numFmtId="0" fontId="25" fillId="0" borderId="0" xfId="0" applyFont="1" applyFill="1" applyBorder="1" applyAlignment="1">
      <alignment horizontal="centerContinuous"/>
    </xf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28" fillId="0" borderId="6" xfId="0" applyFont="1" applyFill="1" applyBorder="1" applyAlignment="1">
      <alignment horizontal="center" vertical="center" textRotation="90" wrapText="1"/>
    </xf>
    <xf numFmtId="14" fontId="29" fillId="0" borderId="28" xfId="0" applyNumberFormat="1" applyFont="1" applyFill="1" applyBorder="1" applyAlignment="1">
      <alignment horizontal="left" vertical="center" textRotation="255"/>
    </xf>
    <xf numFmtId="0" fontId="28" fillId="0" borderId="29" xfId="0" applyFont="1" applyFill="1" applyBorder="1" applyAlignment="1">
      <alignment horizontal="center" vertical="center" textRotation="90" wrapText="1"/>
    </xf>
    <xf numFmtId="14" fontId="29" fillId="0" borderId="29" xfId="0" applyNumberFormat="1" applyFont="1" applyFill="1" applyBorder="1" applyAlignment="1">
      <alignment horizontal="left" vertical="center"/>
    </xf>
    <xf numFmtId="14" fontId="29" fillId="0" borderId="30" xfId="0" applyNumberFormat="1" applyFont="1" applyFill="1" applyBorder="1" applyAlignment="1">
      <alignment horizontal="left" vertical="center"/>
    </xf>
    <xf numFmtId="14" fontId="28" fillId="0" borderId="6" xfId="0" applyNumberFormat="1" applyFont="1" applyFill="1" applyBorder="1" applyAlignment="1">
      <alignment horizontal="center" vertical="center" textRotation="90"/>
    </xf>
    <xf numFmtId="14" fontId="30" fillId="0" borderId="7" xfId="0" applyNumberFormat="1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textRotation="90" wrapText="1"/>
    </xf>
    <xf numFmtId="0" fontId="28" fillId="0" borderId="44" xfId="0" applyFont="1" applyFill="1" applyBorder="1" applyAlignment="1">
      <alignment horizontal="center"/>
    </xf>
    <xf numFmtId="0" fontId="28" fillId="0" borderId="45" xfId="0" applyFont="1" applyFill="1" applyBorder="1" applyAlignment="1">
      <alignment horizontal="center"/>
    </xf>
    <xf numFmtId="0" fontId="28" fillId="0" borderId="46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 vertical="center" textRotation="90" wrapText="1"/>
    </xf>
    <xf numFmtId="14" fontId="29" fillId="0" borderId="8" xfId="0" applyNumberFormat="1" applyFont="1" applyFill="1" applyBorder="1" applyAlignment="1">
      <alignment horizontal="left" vertical="center" textRotation="255"/>
    </xf>
    <xf numFmtId="0" fontId="28" fillId="0" borderId="9" xfId="0" applyFont="1" applyFill="1" applyBorder="1" applyAlignment="1">
      <alignment horizontal="center" vertical="center" textRotation="90" wrapText="1"/>
    </xf>
    <xf numFmtId="14" fontId="29" fillId="0" borderId="9" xfId="0" applyNumberFormat="1" applyFont="1" applyFill="1" applyBorder="1" applyAlignment="1">
      <alignment horizontal="left" vertical="center"/>
    </xf>
    <xf numFmtId="14" fontId="29" fillId="0" borderId="10" xfId="0" applyNumberFormat="1" applyFont="1" applyFill="1" applyBorder="1" applyAlignment="1">
      <alignment horizontal="left" vertical="center"/>
    </xf>
    <xf numFmtId="14" fontId="28" fillId="0" borderId="11" xfId="0" applyNumberFormat="1" applyFont="1" applyFill="1" applyBorder="1" applyAlignment="1">
      <alignment horizontal="center" vertical="center" textRotation="90"/>
    </xf>
    <xf numFmtId="14" fontId="30" fillId="0" borderId="12" xfId="0" applyNumberFormat="1" applyFont="1" applyFill="1" applyBorder="1" applyAlignment="1">
      <alignment horizontal="center" vertical="center" textRotation="90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textRotation="90" wrapText="1"/>
    </xf>
    <xf numFmtId="0" fontId="28" fillId="0" borderId="47" xfId="0" applyFont="1" applyFill="1" applyBorder="1" applyAlignment="1">
      <alignment horizontal="center"/>
    </xf>
    <xf numFmtId="0" fontId="28" fillId="0" borderId="48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 vertical="center" textRotation="90" wrapText="1"/>
    </xf>
    <xf numFmtId="14" fontId="29" fillId="2" borderId="8" xfId="0" applyNumberFormat="1" applyFont="1" applyFill="1" applyBorder="1" applyAlignment="1">
      <alignment horizontal="left" vertical="center" textRotation="255"/>
    </xf>
    <xf numFmtId="0" fontId="28" fillId="2" borderId="9" xfId="0" applyFont="1" applyFill="1" applyBorder="1" applyAlignment="1">
      <alignment horizontal="center" vertical="center" textRotation="90" wrapText="1"/>
    </xf>
    <xf numFmtId="14" fontId="29" fillId="2" borderId="9" xfId="0" applyNumberFormat="1" applyFont="1" applyFill="1" applyBorder="1" applyAlignment="1">
      <alignment horizontal="left" vertical="center"/>
    </xf>
    <xf numFmtId="14" fontId="29" fillId="2" borderId="10" xfId="0" applyNumberFormat="1" applyFont="1" applyFill="1" applyBorder="1" applyAlignment="1">
      <alignment horizontal="left" vertical="center"/>
    </xf>
    <xf numFmtId="14" fontId="28" fillId="2" borderId="11" xfId="0" applyNumberFormat="1" applyFont="1" applyFill="1" applyBorder="1" applyAlignment="1">
      <alignment horizontal="center" vertical="center" textRotation="90"/>
    </xf>
    <xf numFmtId="14" fontId="30" fillId="2" borderId="12" xfId="0" applyNumberFormat="1" applyFont="1" applyFill="1" applyBorder="1" applyAlignment="1">
      <alignment horizontal="center" vertical="center" textRotation="90"/>
    </xf>
    <xf numFmtId="0" fontId="27" fillId="2" borderId="34" xfId="0" applyFont="1" applyFill="1" applyBorder="1" applyAlignment="1">
      <alignment vertical="center"/>
    </xf>
    <xf numFmtId="0" fontId="27" fillId="2" borderId="65" xfId="0" applyFont="1" applyFill="1" applyBorder="1" applyAlignment="1">
      <alignment horizontal="center" vertical="center" wrapText="1"/>
    </xf>
    <xf numFmtId="0" fontId="27" fillId="2" borderId="40" xfId="0" applyFont="1" applyFill="1" applyBorder="1" applyAlignment="1">
      <alignment vertical="center"/>
    </xf>
    <xf numFmtId="0" fontId="27" fillId="2" borderId="35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vertical="center"/>
    </xf>
    <xf numFmtId="0" fontId="28" fillId="0" borderId="53" xfId="0" applyFont="1" applyFill="1" applyBorder="1" applyAlignment="1">
      <alignment vertical="center"/>
    </xf>
    <xf numFmtId="0" fontId="28" fillId="0" borderId="16" xfId="0" applyFont="1" applyFill="1" applyBorder="1" applyAlignment="1">
      <alignment horizontal="center" vertical="center"/>
    </xf>
    <xf numFmtId="0" fontId="33" fillId="0" borderId="54" xfId="0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/>
    </xf>
    <xf numFmtId="0" fontId="28" fillId="2" borderId="56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42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vertical="center"/>
    </xf>
    <xf numFmtId="0" fontId="33" fillId="0" borderId="2" xfId="0" applyFont="1" applyFill="1" applyBorder="1" applyAlignment="1">
      <alignment horizontal="center" vertical="center"/>
    </xf>
    <xf numFmtId="0" fontId="28" fillId="2" borderId="66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horizontal="center" vertical="center"/>
    </xf>
    <xf numFmtId="0" fontId="28" fillId="0" borderId="64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2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/>
    <xf numFmtId="0" fontId="35" fillId="0" borderId="0" xfId="0" applyFont="1" applyFill="1" applyAlignment="1">
      <alignment horizontal="right"/>
    </xf>
    <xf numFmtId="0" fontId="36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  <xf numFmtId="0" fontId="35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28" fillId="0" borderId="0" xfId="0" applyFont="1" applyFill="1" applyBorder="1"/>
    <xf numFmtId="0" fontId="4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4" fillId="3" borderId="61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34" fillId="0" borderId="52" xfId="0" applyFont="1" applyFill="1" applyBorder="1" applyAlignment="1">
      <alignment vertical="center"/>
    </xf>
    <xf numFmtId="0" fontId="28" fillId="3" borderId="16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/>
    </xf>
    <xf numFmtId="0" fontId="28" fillId="3" borderId="18" xfId="0" applyFont="1" applyFill="1" applyBorder="1" applyAlignment="1">
      <alignment vertical="center"/>
    </xf>
    <xf numFmtId="0" fontId="33" fillId="3" borderId="3" xfId="0" applyFont="1" applyFill="1" applyBorder="1" applyAlignment="1">
      <alignment horizontal="center" vertical="center"/>
    </xf>
    <xf numFmtId="0" fontId="28" fillId="3" borderId="56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vertical="center"/>
    </xf>
    <xf numFmtId="0" fontId="28" fillId="3" borderId="24" xfId="0" applyFont="1" applyFill="1" applyBorder="1" applyAlignment="1">
      <alignment vertical="center"/>
    </xf>
    <xf numFmtId="0" fontId="34" fillId="3" borderId="1" xfId="0" applyFont="1" applyFill="1" applyBorder="1" applyAlignment="1">
      <alignment vertical="center"/>
    </xf>
    <xf numFmtId="0" fontId="28" fillId="3" borderId="61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34" fillId="3" borderId="26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vertical="center"/>
    </xf>
    <xf numFmtId="0" fontId="14" fillId="3" borderId="26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left" vertical="top"/>
    </xf>
    <xf numFmtId="0" fontId="39" fillId="0" borderId="0" xfId="0" applyFont="1" applyFill="1" applyAlignment="1">
      <alignment horizontal="left" vertical="top"/>
    </xf>
    <xf numFmtId="0" fontId="40" fillId="0" borderId="0" xfId="0" applyFont="1" applyFill="1" applyAlignment="1">
      <alignment vertical="top"/>
    </xf>
    <xf numFmtId="0" fontId="40" fillId="0" borderId="0" xfId="0" applyFont="1" applyFill="1" applyBorder="1" applyAlignment="1">
      <alignment vertical="top"/>
    </xf>
    <xf numFmtId="0" fontId="40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Continuous"/>
    </xf>
    <xf numFmtId="0" fontId="43" fillId="0" borderId="0" xfId="0" applyFont="1" applyFill="1" applyAlignment="1">
      <alignment horizontal="centerContinuous"/>
    </xf>
    <xf numFmtId="0" fontId="44" fillId="0" borderId="0" xfId="0" applyFont="1" applyFill="1" applyBorder="1" applyAlignment="1">
      <alignment horizontal="left" textRotation="90" wrapText="1"/>
    </xf>
    <xf numFmtId="0" fontId="42" fillId="0" borderId="0" xfId="0" applyFont="1" applyFill="1" applyAlignment="1">
      <alignment horizontal="centerContinuous" vertical="center"/>
    </xf>
    <xf numFmtId="0" fontId="42" fillId="0" borderId="0" xfId="0" applyFont="1" applyFill="1" applyBorder="1" applyAlignment="1">
      <alignment horizontal="centerContinuous"/>
    </xf>
    <xf numFmtId="0" fontId="40" fillId="0" borderId="0" xfId="0" applyFont="1" applyFill="1" applyAlignment="1">
      <alignment horizontal="center"/>
    </xf>
    <xf numFmtId="0" fontId="40" fillId="0" borderId="0" xfId="0" applyFont="1" applyFill="1"/>
    <xf numFmtId="0" fontId="45" fillId="0" borderId="6" xfId="0" applyFont="1" applyFill="1" applyBorder="1" applyAlignment="1">
      <alignment horizontal="center" vertical="center" textRotation="90" wrapText="1"/>
    </xf>
    <xf numFmtId="14" fontId="46" fillId="0" borderId="28" xfId="0" applyNumberFormat="1" applyFont="1" applyFill="1" applyBorder="1" applyAlignment="1">
      <alignment horizontal="left" vertical="center" textRotation="255"/>
    </xf>
    <xf numFmtId="0" fontId="45" fillId="0" borderId="29" xfId="0" applyFont="1" applyFill="1" applyBorder="1" applyAlignment="1">
      <alignment horizontal="center" vertical="center" textRotation="90" wrapText="1"/>
    </xf>
    <xf numFmtId="14" fontId="46" fillId="0" borderId="29" xfId="0" applyNumberFormat="1" applyFont="1" applyFill="1" applyBorder="1" applyAlignment="1">
      <alignment horizontal="left" vertical="center"/>
    </xf>
    <xf numFmtId="14" fontId="46" fillId="0" borderId="30" xfId="0" applyNumberFormat="1" applyFont="1" applyFill="1" applyBorder="1" applyAlignment="1">
      <alignment horizontal="left" vertical="center"/>
    </xf>
    <xf numFmtId="14" fontId="45" fillId="0" borderId="6" xfId="0" applyNumberFormat="1" applyFont="1" applyFill="1" applyBorder="1" applyAlignment="1">
      <alignment horizontal="center" vertical="center" textRotation="90"/>
    </xf>
    <xf numFmtId="14" fontId="47" fillId="0" borderId="7" xfId="0" applyNumberFormat="1" applyFont="1" applyFill="1" applyBorder="1" applyAlignment="1">
      <alignment horizontal="center" vertical="center" textRotation="90"/>
    </xf>
    <xf numFmtId="0" fontId="45" fillId="0" borderId="0" xfId="0" applyFont="1" applyFill="1" applyBorder="1" applyAlignment="1">
      <alignment horizontal="center" vertical="center" textRotation="90" wrapText="1"/>
    </xf>
    <xf numFmtId="0" fontId="45" fillId="0" borderId="44" xfId="0" applyFont="1" applyFill="1" applyBorder="1" applyAlignment="1">
      <alignment horizontal="center"/>
    </xf>
    <xf numFmtId="0" fontId="45" fillId="0" borderId="45" xfId="0" applyFont="1" applyFill="1" applyBorder="1" applyAlignment="1">
      <alignment horizontal="center"/>
    </xf>
    <xf numFmtId="0" fontId="45" fillId="0" borderId="46" xfId="0" applyFont="1" applyFill="1" applyBorder="1" applyAlignment="1">
      <alignment horizontal="center"/>
    </xf>
    <xf numFmtId="0" fontId="45" fillId="0" borderId="11" xfId="0" applyFont="1" applyFill="1" applyBorder="1" applyAlignment="1">
      <alignment horizontal="center" vertical="center" textRotation="90" wrapText="1"/>
    </xf>
    <xf numFmtId="14" fontId="46" fillId="0" borderId="8" xfId="0" applyNumberFormat="1" applyFont="1" applyFill="1" applyBorder="1" applyAlignment="1">
      <alignment horizontal="left" vertical="center" textRotation="255"/>
    </xf>
    <xf numFmtId="0" fontId="45" fillId="0" borderId="9" xfId="0" applyFont="1" applyFill="1" applyBorder="1" applyAlignment="1">
      <alignment horizontal="center" vertical="center" textRotation="90" wrapText="1"/>
    </xf>
    <xf numFmtId="14" fontId="46" fillId="0" borderId="9" xfId="0" applyNumberFormat="1" applyFont="1" applyFill="1" applyBorder="1" applyAlignment="1">
      <alignment horizontal="left" vertical="center"/>
    </xf>
    <xf numFmtId="14" fontId="46" fillId="0" borderId="10" xfId="0" applyNumberFormat="1" applyFont="1" applyFill="1" applyBorder="1" applyAlignment="1">
      <alignment horizontal="left" vertical="center"/>
    </xf>
    <xf numFmtId="14" fontId="45" fillId="0" borderId="11" xfId="0" applyNumberFormat="1" applyFont="1" applyFill="1" applyBorder="1" applyAlignment="1">
      <alignment horizontal="center" vertical="center" textRotation="90"/>
    </xf>
    <xf numFmtId="14" fontId="47" fillId="0" borderId="12" xfId="0" applyNumberFormat="1" applyFont="1" applyFill="1" applyBorder="1" applyAlignment="1">
      <alignment horizontal="center" vertical="center" textRotation="90"/>
    </xf>
    <xf numFmtId="0" fontId="44" fillId="0" borderId="13" xfId="0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textRotation="90" wrapText="1"/>
    </xf>
    <xf numFmtId="0" fontId="45" fillId="0" borderId="47" xfId="0" applyFont="1" applyFill="1" applyBorder="1" applyAlignment="1">
      <alignment horizontal="center"/>
    </xf>
    <xf numFmtId="0" fontId="45" fillId="0" borderId="48" xfId="0" applyFont="1" applyFill="1" applyBorder="1" applyAlignment="1">
      <alignment horizontal="center"/>
    </xf>
    <xf numFmtId="0" fontId="45" fillId="0" borderId="49" xfId="0" applyFont="1" applyFill="1" applyBorder="1" applyAlignment="1">
      <alignment horizontal="center"/>
    </xf>
    <xf numFmtId="0" fontId="45" fillId="2" borderId="11" xfId="0" applyFont="1" applyFill="1" applyBorder="1" applyAlignment="1">
      <alignment horizontal="center" vertical="center" textRotation="90" wrapText="1"/>
    </xf>
    <xf numFmtId="14" fontId="46" fillId="2" borderId="8" xfId="0" applyNumberFormat="1" applyFont="1" applyFill="1" applyBorder="1" applyAlignment="1">
      <alignment horizontal="left" vertical="center" textRotation="255"/>
    </xf>
    <xf numFmtId="0" fontId="45" fillId="2" borderId="9" xfId="0" applyFont="1" applyFill="1" applyBorder="1" applyAlignment="1">
      <alignment horizontal="center" vertical="center" textRotation="90" wrapText="1"/>
    </xf>
    <xf numFmtId="14" fontId="46" fillId="2" borderId="9" xfId="0" applyNumberFormat="1" applyFont="1" applyFill="1" applyBorder="1" applyAlignment="1">
      <alignment horizontal="left" vertical="center"/>
    </xf>
    <xf numFmtId="14" fontId="46" fillId="2" borderId="10" xfId="0" applyNumberFormat="1" applyFont="1" applyFill="1" applyBorder="1" applyAlignment="1">
      <alignment horizontal="left" vertical="center"/>
    </xf>
    <xf numFmtId="14" fontId="45" fillId="2" borderId="11" xfId="0" applyNumberFormat="1" applyFont="1" applyFill="1" applyBorder="1" applyAlignment="1">
      <alignment horizontal="center" vertical="center" textRotation="90"/>
    </xf>
    <xf numFmtId="14" fontId="47" fillId="2" borderId="12" xfId="0" applyNumberFormat="1" applyFont="1" applyFill="1" applyBorder="1" applyAlignment="1">
      <alignment horizontal="center" vertical="center" textRotation="90"/>
    </xf>
    <xf numFmtId="0" fontId="44" fillId="2" borderId="52" xfId="0" applyFont="1" applyFill="1" applyBorder="1" applyAlignment="1">
      <alignment vertical="center"/>
    </xf>
    <xf numFmtId="0" fontId="44" fillId="2" borderId="65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vertical="center"/>
    </xf>
    <xf numFmtId="0" fontId="45" fillId="0" borderId="50" xfId="0" applyFont="1" applyFill="1" applyBorder="1" applyAlignment="1">
      <alignment horizontal="center" vertical="center"/>
    </xf>
    <xf numFmtId="0" fontId="48" fillId="0" borderId="51" xfId="0" applyFont="1" applyFill="1" applyBorder="1" applyAlignment="1">
      <alignment horizontal="center" vertical="center"/>
    </xf>
    <xf numFmtId="0" fontId="45" fillId="0" borderId="52" xfId="0" applyFont="1" applyFill="1" applyBorder="1" applyAlignment="1">
      <alignment horizontal="center" vertical="center"/>
    </xf>
    <xf numFmtId="0" fontId="45" fillId="0" borderId="52" xfId="0" applyFont="1" applyFill="1" applyBorder="1" applyAlignment="1">
      <alignment vertical="center"/>
    </xf>
    <xf numFmtId="0" fontId="45" fillId="0" borderId="53" xfId="0" applyFont="1" applyFill="1" applyBorder="1" applyAlignment="1">
      <alignment vertical="center"/>
    </xf>
    <xf numFmtId="0" fontId="45" fillId="0" borderId="16" xfId="0" applyFont="1" applyFill="1" applyBorder="1" applyAlignment="1">
      <alignment horizontal="center" vertical="center"/>
    </xf>
    <xf numFmtId="0" fontId="49" fillId="0" borderId="54" xfId="0" applyFont="1" applyFill="1" applyBorder="1" applyAlignment="1">
      <alignment horizontal="center" vertical="center"/>
    </xf>
    <xf numFmtId="0" fontId="45" fillId="0" borderId="55" xfId="0" applyFont="1" applyFill="1" applyBorder="1" applyAlignment="1">
      <alignment horizontal="center" vertical="center"/>
    </xf>
    <xf numFmtId="0" fontId="45" fillId="2" borderId="56" xfId="0" applyFont="1" applyFill="1" applyBorder="1" applyAlignment="1">
      <alignment horizontal="center" vertical="center"/>
    </xf>
    <xf numFmtId="0" fontId="44" fillId="0" borderId="57" xfId="0" applyFont="1" applyFill="1" applyBorder="1" applyAlignment="1">
      <alignment horizontal="center" vertical="center"/>
    </xf>
    <xf numFmtId="0" fontId="44" fillId="0" borderId="58" xfId="0" applyFont="1" applyFill="1" applyBorder="1" applyAlignment="1">
      <alignment horizontal="center" vertical="center"/>
    </xf>
    <xf numFmtId="0" fontId="44" fillId="0" borderId="51" xfId="0" applyFont="1" applyFill="1" applyBorder="1" applyAlignment="1">
      <alignment horizontal="center" vertical="center"/>
    </xf>
    <xf numFmtId="0" fontId="44" fillId="0" borderId="53" xfId="0" applyFont="1" applyFill="1" applyBorder="1" applyAlignment="1">
      <alignment horizontal="center" vertical="center"/>
    </xf>
    <xf numFmtId="0" fontId="44" fillId="0" borderId="59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42" xfId="0" applyFont="1" applyFill="1" applyBorder="1" applyAlignment="1">
      <alignment horizontal="center" vertical="center"/>
    </xf>
    <xf numFmtId="0" fontId="45" fillId="0" borderId="43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50" fillId="0" borderId="0" xfId="0" applyFont="1" applyFill="1" applyAlignment="1">
      <alignment vertical="center"/>
    </xf>
    <xf numFmtId="0" fontId="48" fillId="0" borderId="17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vertical="center"/>
    </xf>
    <xf numFmtId="0" fontId="45" fillId="0" borderId="18" xfId="0" applyFont="1" applyFill="1" applyBorder="1" applyAlignment="1">
      <alignment vertical="center"/>
    </xf>
    <xf numFmtId="0" fontId="45" fillId="0" borderId="1" xfId="0" applyFont="1" applyFill="1" applyBorder="1" applyAlignment="1">
      <alignment vertical="center"/>
    </xf>
    <xf numFmtId="0" fontId="49" fillId="0" borderId="3" xfId="0" applyFont="1" applyFill="1" applyBorder="1" applyAlignment="1">
      <alignment horizontal="center" vertical="center"/>
    </xf>
    <xf numFmtId="0" fontId="45" fillId="0" borderId="56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0" fontId="44" fillId="0" borderId="32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center"/>
    </xf>
    <xf numFmtId="0" fontId="45" fillId="3" borderId="16" xfId="0" applyFont="1" applyFill="1" applyBorder="1" applyAlignment="1">
      <alignment horizontal="center" vertical="center"/>
    </xf>
    <xf numFmtId="0" fontId="48" fillId="3" borderId="17" xfId="0" applyFont="1" applyFill="1" applyBorder="1" applyAlignment="1">
      <alignment horizontal="center" vertical="center"/>
    </xf>
    <xf numFmtId="0" fontId="51" fillId="3" borderId="1" xfId="0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vertical="center"/>
    </xf>
    <xf numFmtId="0" fontId="45" fillId="3" borderId="18" xfId="0" applyFont="1" applyFill="1" applyBorder="1" applyAlignment="1">
      <alignment vertical="center"/>
    </xf>
    <xf numFmtId="0" fontId="49" fillId="3" borderId="3" xfId="0" applyFont="1" applyFill="1" applyBorder="1" applyAlignment="1">
      <alignment horizontal="center" vertical="center"/>
    </xf>
    <xf numFmtId="0" fontId="45" fillId="3" borderId="56" xfId="0" applyFont="1" applyFill="1" applyBorder="1" applyAlignment="1">
      <alignment horizontal="center" vertical="center"/>
    </xf>
    <xf numFmtId="0" fontId="44" fillId="3" borderId="4" xfId="0" applyFont="1" applyFill="1" applyBorder="1" applyAlignment="1">
      <alignment horizontal="center" vertical="center"/>
    </xf>
    <xf numFmtId="0" fontId="44" fillId="3" borderId="5" xfId="0" applyFont="1" applyFill="1" applyBorder="1" applyAlignment="1">
      <alignment horizontal="center" vertical="center"/>
    </xf>
    <xf numFmtId="0" fontId="44" fillId="3" borderId="17" xfId="0" applyFont="1" applyFill="1" applyBorder="1" applyAlignment="1">
      <alignment horizontal="center" vertical="center"/>
    </xf>
    <xf numFmtId="0" fontId="44" fillId="3" borderId="18" xfId="0" applyFont="1" applyFill="1" applyBorder="1" applyAlignment="1">
      <alignment horizontal="center" vertical="center"/>
    </xf>
    <xf numFmtId="0" fontId="44" fillId="3" borderId="19" xfId="0" applyFont="1" applyFill="1" applyBorder="1" applyAlignment="1">
      <alignment horizontal="center" vertical="center"/>
    </xf>
    <xf numFmtId="0" fontId="44" fillId="3" borderId="32" xfId="0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/>
    </xf>
    <xf numFmtId="0" fontId="48" fillId="3" borderId="20" xfId="0" applyFont="1" applyFill="1" applyBorder="1" applyAlignment="1">
      <alignment horizontal="center" vertical="center"/>
    </xf>
    <xf numFmtId="0" fontId="45" fillId="3" borderId="26" xfId="0" applyFont="1" applyFill="1" applyBorder="1" applyAlignment="1">
      <alignment horizontal="center" vertical="center"/>
    </xf>
    <xf numFmtId="0" fontId="45" fillId="3" borderId="26" xfId="0" applyFont="1" applyFill="1" applyBorder="1" applyAlignment="1">
      <alignment vertical="center"/>
    </xf>
    <xf numFmtId="0" fontId="45" fillId="3" borderId="24" xfId="0" applyFont="1" applyFill="1" applyBorder="1" applyAlignment="1">
      <alignment vertical="center"/>
    </xf>
    <xf numFmtId="0" fontId="49" fillId="3" borderId="22" xfId="0" applyFont="1" applyFill="1" applyBorder="1" applyAlignment="1">
      <alignment horizontal="center" vertical="center"/>
    </xf>
    <xf numFmtId="0" fontId="45" fillId="3" borderId="61" xfId="0" applyFont="1" applyFill="1" applyBorder="1" applyAlignment="1">
      <alignment horizontal="center" vertical="center"/>
    </xf>
    <xf numFmtId="0" fontId="44" fillId="3" borderId="27" xfId="0" applyFont="1" applyFill="1" applyBorder="1" applyAlignment="1">
      <alignment horizontal="center" vertical="center"/>
    </xf>
    <xf numFmtId="0" fontId="44" fillId="3" borderId="23" xfId="0" applyFont="1" applyFill="1" applyBorder="1" applyAlignment="1">
      <alignment horizontal="center" vertical="center"/>
    </xf>
    <xf numFmtId="0" fontId="44" fillId="3" borderId="20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center" vertical="center"/>
    </xf>
    <xf numFmtId="0" fontId="44" fillId="3" borderId="25" xfId="0" applyFont="1" applyFill="1" applyBorder="1" applyAlignment="1">
      <alignment horizontal="center" vertical="center"/>
    </xf>
    <xf numFmtId="0" fontId="44" fillId="3" borderId="33" xfId="0" applyFont="1" applyFill="1" applyBorder="1" applyAlignment="1">
      <alignment horizontal="center" vertical="center"/>
    </xf>
    <xf numFmtId="0" fontId="50" fillId="3" borderId="18" xfId="0" applyFont="1" applyFill="1" applyBorder="1" applyAlignment="1">
      <alignment vertical="center"/>
    </xf>
    <xf numFmtId="0" fontId="50" fillId="3" borderId="1" xfId="0" applyFont="1" applyFill="1" applyBorder="1" applyAlignment="1">
      <alignment vertical="center"/>
    </xf>
    <xf numFmtId="0" fontId="51" fillId="0" borderId="1" xfId="0" applyFont="1" applyFill="1" applyBorder="1" applyAlignment="1">
      <alignment horizontal="center" vertical="center"/>
    </xf>
    <xf numFmtId="0" fontId="50" fillId="0" borderId="18" xfId="0" applyFont="1" applyFill="1" applyBorder="1" applyAlignment="1">
      <alignment vertical="center"/>
    </xf>
    <xf numFmtId="0" fontId="45" fillId="0" borderId="34" xfId="0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vertical="center"/>
    </xf>
    <xf numFmtId="0" fontId="49" fillId="0" borderId="2" xfId="0" applyFont="1" applyFill="1" applyBorder="1" applyAlignment="1">
      <alignment horizontal="center" vertical="center"/>
    </xf>
    <xf numFmtId="0" fontId="45" fillId="2" borderId="66" xfId="0" applyFont="1" applyFill="1" applyBorder="1" applyAlignment="1">
      <alignment horizontal="center" vertical="center"/>
    </xf>
    <xf numFmtId="0" fontId="44" fillId="0" borderId="36" xfId="0" applyFont="1" applyFill="1" applyBorder="1" applyAlignment="1">
      <alignment horizontal="center" vertical="center"/>
    </xf>
    <xf numFmtId="0" fontId="44" fillId="0" borderId="37" xfId="0" applyFont="1" applyFill="1" applyBorder="1" applyAlignment="1">
      <alignment horizontal="center" vertical="center"/>
    </xf>
    <xf numFmtId="0" fontId="44" fillId="0" borderId="38" xfId="0" applyFont="1" applyFill="1" applyBorder="1" applyAlignment="1">
      <alignment horizontal="center" vertical="center"/>
    </xf>
    <xf numFmtId="0" fontId="44" fillId="0" borderId="39" xfId="0" applyFont="1" applyFill="1" applyBorder="1" applyAlignment="1">
      <alignment horizontal="center" vertical="center"/>
    </xf>
    <xf numFmtId="0" fontId="44" fillId="0" borderId="40" xfId="0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/>
    </xf>
    <xf numFmtId="0" fontId="45" fillId="0" borderId="62" xfId="0" applyFont="1" applyFill="1" applyBorder="1" applyAlignment="1">
      <alignment horizontal="center" vertical="center"/>
    </xf>
    <xf numFmtId="0" fontId="45" fillId="0" borderId="63" xfId="0" applyFont="1" applyFill="1" applyBorder="1" applyAlignment="1">
      <alignment horizontal="center" vertical="center"/>
    </xf>
    <xf numFmtId="0" fontId="45" fillId="0" borderId="64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/>
    </xf>
    <xf numFmtId="0" fontId="51" fillId="0" borderId="0" xfId="0" applyFont="1" applyFill="1"/>
    <xf numFmtId="0" fontId="45" fillId="0" borderId="0" xfId="0" applyFont="1" applyFill="1" applyBorder="1" applyAlignment="1">
      <alignment horizontal="center"/>
    </xf>
    <xf numFmtId="0" fontId="45" fillId="0" borderId="0" xfId="0" applyFont="1" applyFill="1"/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left"/>
    </xf>
    <xf numFmtId="0" fontId="49" fillId="0" borderId="0" xfId="0" applyFont="1" applyFill="1" applyAlignment="1">
      <alignment horizontal="center"/>
    </xf>
    <xf numFmtId="0" fontId="52" fillId="0" borderId="0" xfId="0" applyFont="1" applyFill="1" applyAlignment="1">
      <alignment horizontal="left"/>
    </xf>
    <xf numFmtId="0" fontId="54" fillId="0" borderId="0" xfId="0" applyFont="1" applyFill="1" applyAlignment="1">
      <alignment horizontal="center"/>
    </xf>
    <xf numFmtId="0" fontId="45" fillId="0" borderId="0" xfId="0" applyFont="1" applyFill="1" applyBorder="1"/>
    <xf numFmtId="0" fontId="19" fillId="2" borderId="40" xfId="0" applyFont="1" applyFill="1" applyBorder="1" applyAlignment="1">
      <alignment vertical="center"/>
    </xf>
    <xf numFmtId="1" fontId="19" fillId="0" borderId="18" xfId="0" applyNumberFormat="1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/>
    </xf>
    <xf numFmtId="0" fontId="5" fillId="0" borderId="73" xfId="0" applyFont="1" applyFill="1" applyBorder="1" applyAlignment="1">
      <alignment horizontal="center"/>
    </xf>
    <xf numFmtId="0" fontId="5" fillId="0" borderId="74" xfId="0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 textRotation="90" wrapText="1"/>
    </xf>
    <xf numFmtId="164" fontId="4" fillId="0" borderId="68" xfId="0" applyNumberFormat="1" applyFont="1" applyFill="1" applyBorder="1" applyAlignment="1">
      <alignment horizontal="center" vertical="center" textRotation="90" wrapText="1"/>
    </xf>
    <xf numFmtId="164" fontId="4" fillId="0" borderId="7" xfId="0" applyNumberFormat="1" applyFont="1" applyFill="1" applyBorder="1" applyAlignment="1">
      <alignment horizontal="center" vertical="center" textRotation="90" wrapText="1"/>
    </xf>
    <xf numFmtId="0" fontId="19" fillId="0" borderId="69" xfId="0" applyFont="1" applyFill="1" applyBorder="1" applyAlignment="1">
      <alignment horizontal="left" vertical="center" textRotation="90" wrapText="1"/>
    </xf>
    <xf numFmtId="0" fontId="19" fillId="0" borderId="70" xfId="0" applyFont="1" applyFill="1" applyBorder="1" applyAlignment="1">
      <alignment horizontal="left" vertical="center" textRotation="90" wrapText="1"/>
    </xf>
    <xf numFmtId="0" fontId="19" fillId="0" borderId="71" xfId="0" applyFont="1" applyFill="1" applyBorder="1" applyAlignment="1">
      <alignment horizontal="left" vertical="center" textRotation="90" wrapText="1"/>
    </xf>
    <xf numFmtId="164" fontId="4" fillId="0" borderId="6" xfId="0" applyNumberFormat="1" applyFont="1" applyFill="1" applyBorder="1" applyAlignment="1">
      <alignment horizontal="center" vertical="center" textRotation="90" wrapText="1"/>
    </xf>
    <xf numFmtId="0" fontId="19" fillId="2" borderId="69" xfId="0" applyFont="1" applyFill="1" applyBorder="1" applyAlignment="1">
      <alignment horizontal="left" vertical="center" textRotation="90" wrapText="1"/>
    </xf>
    <xf numFmtId="0" fontId="19" fillId="2" borderId="70" xfId="0" applyFont="1" applyFill="1" applyBorder="1" applyAlignment="1">
      <alignment horizontal="left" vertical="center" textRotation="90" wrapText="1"/>
    </xf>
    <xf numFmtId="0" fontId="19" fillId="2" borderId="71" xfId="0" applyFont="1" applyFill="1" applyBorder="1" applyAlignment="1">
      <alignment horizontal="left" vertical="center" textRotation="90" wrapText="1"/>
    </xf>
    <xf numFmtId="0" fontId="23" fillId="0" borderId="72" xfId="0" applyFont="1" applyFill="1" applyBorder="1" applyAlignment="1">
      <alignment horizontal="center"/>
    </xf>
    <xf numFmtId="0" fontId="23" fillId="0" borderId="73" xfId="0" applyFont="1" applyFill="1" applyBorder="1" applyAlignment="1">
      <alignment horizontal="center"/>
    </xf>
    <xf numFmtId="0" fontId="23" fillId="0" borderId="74" xfId="0" applyFont="1" applyFill="1" applyBorder="1" applyAlignment="1">
      <alignment horizontal="center"/>
    </xf>
    <xf numFmtId="0" fontId="28" fillId="0" borderId="68" xfId="0" applyFont="1" applyFill="1" applyBorder="1" applyAlignment="1">
      <alignment horizontal="center" textRotation="90" wrapText="1"/>
    </xf>
    <xf numFmtId="164" fontId="28" fillId="0" borderId="68" xfId="0" applyNumberFormat="1" applyFont="1" applyFill="1" applyBorder="1" applyAlignment="1">
      <alignment horizontal="center" vertical="center" textRotation="90" wrapText="1"/>
    </xf>
    <xf numFmtId="164" fontId="28" fillId="0" borderId="7" xfId="0" applyNumberFormat="1" applyFont="1" applyFill="1" applyBorder="1" applyAlignment="1">
      <alignment horizontal="center" vertical="center" textRotation="90" wrapText="1"/>
    </xf>
    <xf numFmtId="0" fontId="27" fillId="0" borderId="69" xfId="0" applyFont="1" applyFill="1" applyBorder="1" applyAlignment="1">
      <alignment horizontal="left" vertical="center" textRotation="90" wrapText="1"/>
    </xf>
    <xf numFmtId="0" fontId="27" fillId="0" borderId="70" xfId="0" applyFont="1" applyFill="1" applyBorder="1" applyAlignment="1">
      <alignment horizontal="left" vertical="center" textRotation="90" wrapText="1"/>
    </xf>
    <xf numFmtId="0" fontId="27" fillId="0" borderId="71" xfId="0" applyFont="1" applyFill="1" applyBorder="1" applyAlignment="1">
      <alignment horizontal="left" vertical="center" textRotation="90" wrapText="1"/>
    </xf>
    <xf numFmtId="164" fontId="28" fillId="0" borderId="6" xfId="0" applyNumberFormat="1" applyFont="1" applyFill="1" applyBorder="1" applyAlignment="1">
      <alignment horizontal="center" vertical="center" textRotation="90" wrapText="1"/>
    </xf>
    <xf numFmtId="0" fontId="27" fillId="2" borderId="69" xfId="0" applyFont="1" applyFill="1" applyBorder="1" applyAlignment="1">
      <alignment horizontal="left" vertical="center" textRotation="90" wrapText="1"/>
    </xf>
    <xf numFmtId="0" fontId="27" fillId="2" borderId="70" xfId="0" applyFont="1" applyFill="1" applyBorder="1" applyAlignment="1">
      <alignment horizontal="left" vertical="center" textRotation="90" wrapText="1"/>
    </xf>
    <xf numFmtId="0" fontId="27" fillId="2" borderId="71" xfId="0" applyFont="1" applyFill="1" applyBorder="1" applyAlignment="1">
      <alignment horizontal="left" vertical="center" textRotation="90" wrapText="1"/>
    </xf>
    <xf numFmtId="0" fontId="45" fillId="0" borderId="68" xfId="0" applyFont="1" applyFill="1" applyBorder="1" applyAlignment="1">
      <alignment horizontal="center" textRotation="90" wrapText="1"/>
    </xf>
    <xf numFmtId="164" fontId="45" fillId="0" borderId="68" xfId="0" applyNumberFormat="1" applyFont="1" applyFill="1" applyBorder="1" applyAlignment="1">
      <alignment horizontal="center" vertical="center" textRotation="90" wrapText="1"/>
    </xf>
    <xf numFmtId="0" fontId="44" fillId="0" borderId="69" xfId="0" applyFont="1" applyFill="1" applyBorder="1" applyAlignment="1">
      <alignment horizontal="left" vertical="center" textRotation="90" wrapText="1"/>
    </xf>
    <xf numFmtId="0" fontId="44" fillId="0" borderId="70" xfId="0" applyFont="1" applyFill="1" applyBorder="1" applyAlignment="1">
      <alignment horizontal="left" vertical="center" textRotation="90" wrapText="1"/>
    </xf>
    <xf numFmtId="0" fontId="44" fillId="0" borderId="71" xfId="0" applyFont="1" applyFill="1" applyBorder="1" applyAlignment="1">
      <alignment horizontal="left" vertical="center" textRotation="90" wrapText="1"/>
    </xf>
    <xf numFmtId="164" fontId="45" fillId="0" borderId="6" xfId="0" applyNumberFormat="1" applyFont="1" applyFill="1" applyBorder="1" applyAlignment="1">
      <alignment horizontal="center" vertical="center" textRotation="90" wrapText="1"/>
    </xf>
    <xf numFmtId="0" fontId="44" fillId="2" borderId="69" xfId="0" applyFont="1" applyFill="1" applyBorder="1" applyAlignment="1">
      <alignment horizontal="left" vertical="center" textRotation="90" wrapText="1"/>
    </xf>
    <xf numFmtId="0" fontId="44" fillId="2" borderId="70" xfId="0" applyFont="1" applyFill="1" applyBorder="1" applyAlignment="1">
      <alignment horizontal="left" vertical="center" textRotation="90" wrapText="1"/>
    </xf>
    <xf numFmtId="0" fontId="44" fillId="2" borderId="71" xfId="0" applyFont="1" applyFill="1" applyBorder="1" applyAlignment="1">
      <alignment horizontal="left" vertical="center" textRotation="90" wrapText="1"/>
    </xf>
    <xf numFmtId="0" fontId="40" fillId="0" borderId="72" xfId="0" applyFont="1" applyFill="1" applyBorder="1" applyAlignment="1">
      <alignment horizontal="center"/>
    </xf>
    <xf numFmtId="0" fontId="40" fillId="0" borderId="73" xfId="0" applyFont="1" applyFill="1" applyBorder="1" applyAlignment="1">
      <alignment horizontal="center"/>
    </xf>
    <xf numFmtId="0" fontId="40" fillId="0" borderId="74" xfId="0" applyFont="1" applyFill="1" applyBorder="1" applyAlignment="1">
      <alignment horizontal="center"/>
    </xf>
    <xf numFmtId="164" fontId="45" fillId="0" borderId="7" xfId="0" applyNumberFormat="1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50177" name="Bouton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0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50178" name="Bouton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0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3</xdr:col>
          <xdr:colOff>885825</xdr:colOff>
          <xdr:row>40</xdr:row>
          <xdr:rowOff>0</xdr:rowOff>
        </xdr:to>
        <xdr:sp macro="" textlink="">
          <xdr:nvSpPr>
            <xdr:cNvPr id="50179" name="Bouton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0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58369" name="Bouton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9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58370" name="Bouton 2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09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3</xdr:col>
          <xdr:colOff>885825</xdr:colOff>
          <xdr:row>40</xdr:row>
          <xdr:rowOff>0</xdr:rowOff>
        </xdr:to>
        <xdr:sp macro="" textlink="">
          <xdr:nvSpPr>
            <xdr:cNvPr id="58371" name="Bouton 3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id="{00000000-0008-0000-09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59393" name="Bouto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A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59394" name="Bouto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A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3</xdr:col>
          <xdr:colOff>885825</xdr:colOff>
          <xdr:row>40</xdr:row>
          <xdr:rowOff>0</xdr:rowOff>
        </xdr:to>
        <xdr:sp macro="" textlink="">
          <xdr:nvSpPr>
            <xdr:cNvPr id="59395" name="Bouto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A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62465" name="Bou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B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62466" name="Bou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B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3</xdr:col>
          <xdr:colOff>885825</xdr:colOff>
          <xdr:row>40</xdr:row>
          <xdr:rowOff>0</xdr:rowOff>
        </xdr:to>
        <xdr:sp macro="" textlink="">
          <xdr:nvSpPr>
            <xdr:cNvPr id="62467" name="Bou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B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51201" name="Bouton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01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51202" name="Bouton 2" hidden="1">
              <a:extLst>
                <a:ext uri="{63B3BB69-23CF-44E3-9099-C40C66FF867C}">
                  <a14:compatExt spid="_x0000_s51202"/>
                </a:ext>
                <a:ext uri="{FF2B5EF4-FFF2-40B4-BE49-F238E27FC236}">
                  <a16:creationId xmlns:a16="http://schemas.microsoft.com/office/drawing/2014/main" id="{00000000-0008-0000-0100-00000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3</xdr:col>
          <xdr:colOff>885825</xdr:colOff>
          <xdr:row>40</xdr:row>
          <xdr:rowOff>0</xdr:rowOff>
        </xdr:to>
        <xdr:sp macro="" textlink="">
          <xdr:nvSpPr>
            <xdr:cNvPr id="51203" name="Bouton 3" hidden="1">
              <a:extLst>
                <a:ext uri="{63B3BB69-23CF-44E3-9099-C40C66FF867C}">
                  <a14:compatExt spid="_x0000_s51203"/>
                </a:ext>
                <a:ext uri="{FF2B5EF4-FFF2-40B4-BE49-F238E27FC236}">
                  <a16:creationId xmlns:a16="http://schemas.microsoft.com/office/drawing/2014/main" id="{00000000-0008-0000-0100-00000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54273" name="Bouton 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2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54274" name="Bouton 2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00000000-0008-0000-0200-00000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48</xdr:row>
          <xdr:rowOff>0</xdr:rowOff>
        </xdr:from>
        <xdr:to>
          <xdr:col>3</xdr:col>
          <xdr:colOff>885825</xdr:colOff>
          <xdr:row>50</xdr:row>
          <xdr:rowOff>0</xdr:rowOff>
        </xdr:to>
        <xdr:sp macro="" textlink="">
          <xdr:nvSpPr>
            <xdr:cNvPr id="54275" name="Bouton 3" hidden="1">
              <a:extLst>
                <a:ext uri="{63B3BB69-23CF-44E3-9099-C40C66FF867C}">
                  <a14:compatExt spid="_x0000_s54275"/>
                </a:ext>
                <a:ext uri="{FF2B5EF4-FFF2-40B4-BE49-F238E27FC236}">
                  <a16:creationId xmlns:a16="http://schemas.microsoft.com/office/drawing/2014/main" id="{00000000-0008-0000-0200-00000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56321" name="Bouton 1" hidden="1">
              <a:extLst>
                <a:ext uri="{63B3BB69-23CF-44E3-9099-C40C66FF867C}">
                  <a14:compatExt spid="_x0000_s56321"/>
                </a:ext>
                <a:ext uri="{FF2B5EF4-FFF2-40B4-BE49-F238E27FC236}">
                  <a16:creationId xmlns:a16="http://schemas.microsoft.com/office/drawing/2014/main" id="{00000000-0008-0000-0300-000001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56322" name="Bouton 2" hidden="1">
              <a:extLst>
                <a:ext uri="{63B3BB69-23CF-44E3-9099-C40C66FF867C}">
                  <a14:compatExt spid="_x0000_s56322"/>
                </a:ext>
                <a:ext uri="{FF2B5EF4-FFF2-40B4-BE49-F238E27FC236}">
                  <a16:creationId xmlns:a16="http://schemas.microsoft.com/office/drawing/2014/main" id="{00000000-0008-0000-0300-000002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3</xdr:col>
          <xdr:colOff>885825</xdr:colOff>
          <xdr:row>40</xdr:row>
          <xdr:rowOff>0</xdr:rowOff>
        </xdr:to>
        <xdr:sp macro="" textlink="">
          <xdr:nvSpPr>
            <xdr:cNvPr id="56323" name="Bouton 3" hidden="1">
              <a:extLst>
                <a:ext uri="{63B3BB69-23CF-44E3-9099-C40C66FF867C}">
                  <a14:compatExt spid="_x0000_s56323"/>
                </a:ext>
                <a:ext uri="{FF2B5EF4-FFF2-40B4-BE49-F238E27FC236}">
                  <a16:creationId xmlns:a16="http://schemas.microsoft.com/office/drawing/2014/main" id="{00000000-0008-0000-0300-000003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57345" name="Bouton 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04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57346" name="Bouton 2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00000000-0008-0000-0400-00000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3</xdr:col>
          <xdr:colOff>885825</xdr:colOff>
          <xdr:row>40</xdr:row>
          <xdr:rowOff>0</xdr:rowOff>
        </xdr:to>
        <xdr:sp macro="" textlink="">
          <xdr:nvSpPr>
            <xdr:cNvPr id="57347" name="Bouton 3" hidden="1">
              <a:extLst>
                <a:ext uri="{63B3BB69-23CF-44E3-9099-C40C66FF867C}">
                  <a14:compatExt spid="_x0000_s57347"/>
                </a:ext>
                <a:ext uri="{FF2B5EF4-FFF2-40B4-BE49-F238E27FC236}">
                  <a16:creationId xmlns:a16="http://schemas.microsoft.com/office/drawing/2014/main" id="{00000000-0008-0000-0400-00000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55297" name="Bouton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5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55298" name="Bouton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5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3</xdr:col>
          <xdr:colOff>885825</xdr:colOff>
          <xdr:row>40</xdr:row>
          <xdr:rowOff>0</xdr:rowOff>
        </xdr:to>
        <xdr:sp macro="" textlink="">
          <xdr:nvSpPr>
            <xdr:cNvPr id="55299" name="Bouton 3" hidden="1">
              <a:extLst>
                <a:ext uri="{63B3BB69-23CF-44E3-9099-C40C66FF867C}">
                  <a14:compatExt spid="_x0000_s55299"/>
                </a:ext>
                <a:ext uri="{FF2B5EF4-FFF2-40B4-BE49-F238E27FC236}">
                  <a16:creationId xmlns:a16="http://schemas.microsoft.com/office/drawing/2014/main" id="{00000000-0008-0000-0500-00000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49153" name="Bouton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6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49154" name="Bouton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6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39</xdr:row>
          <xdr:rowOff>0</xdr:rowOff>
        </xdr:from>
        <xdr:to>
          <xdr:col>3</xdr:col>
          <xdr:colOff>885825</xdr:colOff>
          <xdr:row>41</xdr:row>
          <xdr:rowOff>0</xdr:rowOff>
        </xdr:to>
        <xdr:sp macro="" textlink="">
          <xdr:nvSpPr>
            <xdr:cNvPr id="49155" name="Bouton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6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0</xdr:row>
      <xdr:rowOff>9525</xdr:rowOff>
    </xdr:to>
    <xdr:pic>
      <xdr:nvPicPr>
        <xdr:cNvPr id="52363" name="Picture 10">
          <a:extLst>
            <a:ext uri="{FF2B5EF4-FFF2-40B4-BE49-F238E27FC236}">
              <a16:creationId xmlns:a16="http://schemas.microsoft.com/office/drawing/2014/main" id="{00000000-0008-0000-0700-00008B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52225" name="Bouton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7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52226" name="Bouton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07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3</xdr:col>
          <xdr:colOff>885825</xdr:colOff>
          <xdr:row>40</xdr:row>
          <xdr:rowOff>0</xdr:rowOff>
        </xdr:to>
        <xdr:sp macro="" textlink="">
          <xdr:nvSpPr>
            <xdr:cNvPr id="52227" name="Bouton 3" hidden="1">
              <a:extLst>
                <a:ext uri="{63B3BB69-23CF-44E3-9099-C40C66FF867C}">
                  <a14:compatExt spid="_x0000_s52227"/>
                </a:ext>
                <a:ext uri="{FF2B5EF4-FFF2-40B4-BE49-F238E27FC236}">
                  <a16:creationId xmlns:a16="http://schemas.microsoft.com/office/drawing/2014/main" id="{00000000-0008-0000-0700-00000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9525</xdr:rowOff>
        </xdr:from>
        <xdr:to>
          <xdr:col>4</xdr:col>
          <xdr:colOff>676275</xdr:colOff>
          <xdr:row>2</xdr:row>
          <xdr:rowOff>200025</xdr:rowOff>
        </xdr:to>
        <xdr:sp macro="" textlink="">
          <xdr:nvSpPr>
            <xdr:cNvPr id="61441" name="Bou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8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61442" name="Bou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8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3</xdr:col>
          <xdr:colOff>885825</xdr:colOff>
          <xdr:row>40</xdr:row>
          <xdr:rowOff>0</xdr:rowOff>
        </xdr:to>
        <xdr:sp macro="" textlink="">
          <xdr:nvSpPr>
            <xdr:cNvPr id="61443" name="Bou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8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Nouvelle ligne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:BB41"/>
  <sheetViews>
    <sheetView zoomScale="75" workbookViewId="0">
      <pane xSplit="11" ySplit="5" topLeftCell="L6" activePane="bottomRight" state="frozen"/>
      <selection activeCell="L5" sqref="L5:AK24"/>
      <selection pane="topRight" activeCell="L5" sqref="L5:AK24"/>
      <selection pane="bottomLeft" activeCell="L5" sqref="L5:AK24"/>
      <selection pane="bottomRight" activeCell="D6" sqref="D6"/>
    </sheetView>
  </sheetViews>
  <sheetFormatPr baseColWidth="10" defaultRowHeight="12.75" x14ac:dyDescent="0.2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4" s="18" customFormat="1" ht="35.25" customHeight="1" x14ac:dyDescent="0.2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8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4" s="100" customFormat="1" ht="9" customHeight="1" thickBot="1" x14ac:dyDescent="0.45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470" t="s">
        <v>10</v>
      </c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</row>
    <row r="3" spans="1:54" s="104" customFormat="1" ht="66" customHeight="1" x14ac:dyDescent="0.2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476" t="s">
        <v>21</v>
      </c>
      <c r="K3" s="480" t="s">
        <v>24</v>
      </c>
      <c r="L3" s="479">
        <v>42806</v>
      </c>
      <c r="M3" s="474"/>
      <c r="N3" s="474">
        <v>42911</v>
      </c>
      <c r="O3" s="474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4">
        <v>43009</v>
      </c>
      <c r="AK3" s="475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</row>
    <row r="4" spans="1:54" s="109" customFormat="1" ht="16.5" customHeight="1" thickBot="1" x14ac:dyDescent="0.25">
      <c r="A4" s="80"/>
      <c r="B4" s="28"/>
      <c r="C4" s="29"/>
      <c r="D4" s="30"/>
      <c r="E4" s="30"/>
      <c r="F4" s="31"/>
      <c r="G4" s="30"/>
      <c r="H4" s="32"/>
      <c r="I4" s="33"/>
      <c r="J4" s="477"/>
      <c r="K4" s="481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7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</row>
    <row r="5" spans="1:54" s="109" customFormat="1" ht="16.5" customHeight="1" thickBot="1" x14ac:dyDescent="0.25">
      <c r="A5" s="136"/>
      <c r="B5" s="137"/>
      <c r="C5" s="138"/>
      <c r="D5" s="139" t="s">
        <v>23</v>
      </c>
      <c r="E5" s="139"/>
      <c r="F5" s="140"/>
      <c r="G5" s="139"/>
      <c r="H5" s="141"/>
      <c r="I5" s="142"/>
      <c r="J5" s="478"/>
      <c r="K5" s="482"/>
      <c r="L5" s="134" t="s">
        <v>92</v>
      </c>
      <c r="M5" s="133"/>
      <c r="N5" s="134" t="s">
        <v>92</v>
      </c>
      <c r="O5" s="133"/>
      <c r="P5" s="134"/>
      <c r="Q5" s="133"/>
      <c r="R5" s="134"/>
      <c r="S5" s="133"/>
      <c r="T5" s="134"/>
      <c r="U5" s="133"/>
      <c r="V5" s="132"/>
      <c r="W5" s="133"/>
      <c r="X5" s="134"/>
      <c r="Y5" s="133"/>
      <c r="Z5" s="134"/>
      <c r="AA5" s="133"/>
      <c r="AB5" s="134"/>
      <c r="AC5" s="133"/>
      <c r="AD5" s="134"/>
      <c r="AE5" s="133"/>
      <c r="AF5" s="134"/>
      <c r="AG5" s="133"/>
      <c r="AH5" s="132"/>
      <c r="AI5" s="133"/>
      <c r="AJ5" s="134" t="s">
        <v>106</v>
      </c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</row>
    <row r="6" spans="1:54" s="97" customFormat="1" ht="24.95" customHeight="1" x14ac:dyDescent="0.2">
      <c r="A6" s="110">
        <v>1</v>
      </c>
      <c r="B6" s="111"/>
      <c r="C6" s="112"/>
      <c r="D6" s="113" t="s">
        <v>96</v>
      </c>
      <c r="E6" s="113" t="s">
        <v>97</v>
      </c>
      <c r="F6" s="114"/>
      <c r="G6" s="113" t="s">
        <v>29</v>
      </c>
      <c r="H6" s="39" t="str">
        <f t="shared" ref="H6:H26" si="0">IF(COUNTA(AK6)&gt;0,IF(COUNTA(L6:AK6)&lt;classé,"Non","Oui"),"Non")</f>
        <v>Oui</v>
      </c>
      <c r="I6" s="115">
        <f t="shared" ref="I6:I26" si="1">SUM(L6:AK6)-SUM(AN6:BA6)+K6</f>
        <v>220</v>
      </c>
      <c r="J6" s="116"/>
      <c r="K6" s="143">
        <f t="shared" ref="K6:K26" si="2">COUNTIF(L$5:AK$5,$D6)*4</f>
        <v>0</v>
      </c>
      <c r="L6" s="118">
        <v>40</v>
      </c>
      <c r="M6" s="119">
        <v>40</v>
      </c>
      <c r="N6" s="120">
        <v>40</v>
      </c>
      <c r="O6" s="119">
        <v>40</v>
      </c>
      <c r="P6" s="120"/>
      <c r="Q6" s="119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1">
        <v>50</v>
      </c>
      <c r="AK6" s="123">
        <v>50</v>
      </c>
      <c r="AL6" s="4">
        <f t="shared" ref="AL6:AL26" si="3">MAX(L6:AK6)</f>
        <v>50</v>
      </c>
      <c r="AM6" s="5">
        <f t="shared" ref="AM6:AM26" si="4">COUNTA(L6:AK6)</f>
        <v>6</v>
      </c>
      <c r="AN6" s="94">
        <f t="shared" ref="AN6:BA15" si="5">IF($AM6&gt;Nbcourse+AN$3-1-$J6,LARGE($L6:$AK6,Nbcourse+AN$3-$J6),0)</f>
        <v>40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</row>
    <row r="7" spans="1:54" s="97" customFormat="1" ht="24.95" customHeight="1" x14ac:dyDescent="0.2">
      <c r="A7" s="39">
        <f t="shared" ref="A7:A35" si="6">A6+1</f>
        <v>2</v>
      </c>
      <c r="B7" s="51"/>
      <c r="C7" s="56"/>
      <c r="D7" s="148" t="s">
        <v>98</v>
      </c>
      <c r="E7" s="57" t="s">
        <v>49</v>
      </c>
      <c r="F7" s="58"/>
      <c r="G7" s="57" t="s">
        <v>27</v>
      </c>
      <c r="H7" s="39" t="str">
        <f t="shared" si="0"/>
        <v>Oui</v>
      </c>
      <c r="I7" s="14">
        <f t="shared" si="1"/>
        <v>132</v>
      </c>
      <c r="J7" s="117"/>
      <c r="K7" s="143">
        <f t="shared" si="2"/>
        <v>0</v>
      </c>
      <c r="L7" s="15">
        <v>32</v>
      </c>
      <c r="M7" s="16">
        <v>32</v>
      </c>
      <c r="N7" s="54">
        <v>20</v>
      </c>
      <c r="O7" s="16">
        <v>22</v>
      </c>
      <c r="P7" s="54"/>
      <c r="Q7" s="16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>
        <v>26</v>
      </c>
      <c r="AK7" s="82">
        <v>19</v>
      </c>
      <c r="AL7" s="4">
        <f t="shared" si="3"/>
        <v>32</v>
      </c>
      <c r="AM7" s="5">
        <f t="shared" si="4"/>
        <v>6</v>
      </c>
      <c r="AN7" s="94">
        <f t="shared" si="5"/>
        <v>19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</row>
    <row r="8" spans="1:54" s="97" customFormat="1" ht="24.95" customHeight="1" x14ac:dyDescent="0.2">
      <c r="A8" s="39">
        <f t="shared" si="6"/>
        <v>3</v>
      </c>
      <c r="B8" s="51"/>
      <c r="C8" s="56"/>
      <c r="D8" s="148" t="s">
        <v>106</v>
      </c>
      <c r="E8" s="57" t="s">
        <v>107</v>
      </c>
      <c r="F8" s="58"/>
      <c r="G8" s="148" t="s">
        <v>29</v>
      </c>
      <c r="H8" s="39" t="str">
        <f t="shared" si="0"/>
        <v>Oui</v>
      </c>
      <c r="I8" s="14">
        <f t="shared" si="1"/>
        <v>130</v>
      </c>
      <c r="J8" s="117"/>
      <c r="K8" s="143">
        <f t="shared" si="2"/>
        <v>4</v>
      </c>
      <c r="L8" s="15">
        <v>18</v>
      </c>
      <c r="M8" s="16">
        <v>18</v>
      </c>
      <c r="N8" s="54">
        <v>18</v>
      </c>
      <c r="O8" s="16">
        <v>14</v>
      </c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>
        <v>40</v>
      </c>
      <c r="AK8" s="82">
        <v>32</v>
      </c>
      <c r="AL8" s="4">
        <f t="shared" si="3"/>
        <v>40</v>
      </c>
      <c r="AM8" s="5">
        <f t="shared" si="4"/>
        <v>6</v>
      </c>
      <c r="AN8" s="94">
        <f t="shared" si="5"/>
        <v>14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</row>
    <row r="9" spans="1:54" s="97" customFormat="1" ht="24.95" customHeight="1" x14ac:dyDescent="0.2">
      <c r="A9" s="39">
        <f t="shared" si="6"/>
        <v>4</v>
      </c>
      <c r="B9" s="51"/>
      <c r="C9" s="56"/>
      <c r="D9" s="57" t="s">
        <v>185</v>
      </c>
      <c r="E9" s="57" t="s">
        <v>186</v>
      </c>
      <c r="F9" s="58"/>
      <c r="G9" s="148" t="s">
        <v>37</v>
      </c>
      <c r="H9" s="39" t="str">
        <f t="shared" si="0"/>
        <v>Oui</v>
      </c>
      <c r="I9" s="14">
        <f t="shared" si="1"/>
        <v>124</v>
      </c>
      <c r="J9" s="117"/>
      <c r="K9" s="143">
        <f t="shared" si="2"/>
        <v>0</v>
      </c>
      <c r="L9" s="15"/>
      <c r="M9" s="16"/>
      <c r="N9" s="54">
        <v>26</v>
      </c>
      <c r="O9" s="16">
        <v>26</v>
      </c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>
        <v>32</v>
      </c>
      <c r="AK9" s="82">
        <v>40</v>
      </c>
      <c r="AL9" s="4">
        <f t="shared" si="3"/>
        <v>40</v>
      </c>
      <c r="AM9" s="5">
        <f t="shared" si="4"/>
        <v>4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</row>
    <row r="10" spans="1:54" s="97" customFormat="1" ht="24.95" customHeight="1" x14ac:dyDescent="0.2">
      <c r="A10" s="39">
        <f t="shared" si="6"/>
        <v>5</v>
      </c>
      <c r="B10" s="51"/>
      <c r="C10" s="56"/>
      <c r="D10" s="57" t="s">
        <v>105</v>
      </c>
      <c r="E10" s="57" t="s">
        <v>46</v>
      </c>
      <c r="F10" s="58"/>
      <c r="G10" s="148" t="s">
        <v>94</v>
      </c>
      <c r="H10" s="39" t="str">
        <f t="shared" si="0"/>
        <v>Oui</v>
      </c>
      <c r="I10" s="14">
        <f t="shared" si="1"/>
        <v>99</v>
      </c>
      <c r="J10" s="117"/>
      <c r="K10" s="143">
        <f t="shared" si="2"/>
        <v>0</v>
      </c>
      <c r="L10" s="15">
        <v>19</v>
      </c>
      <c r="M10" s="16">
        <v>19</v>
      </c>
      <c r="N10" s="54">
        <v>17</v>
      </c>
      <c r="O10" s="16">
        <v>19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>
        <v>22</v>
      </c>
      <c r="AK10" s="82">
        <v>20</v>
      </c>
      <c r="AL10" s="4">
        <f t="shared" si="3"/>
        <v>22</v>
      </c>
      <c r="AM10" s="5">
        <f t="shared" si="4"/>
        <v>6</v>
      </c>
      <c r="AN10" s="94">
        <f t="shared" si="5"/>
        <v>17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</row>
    <row r="11" spans="1:54" s="97" customFormat="1" ht="24.95" customHeight="1" x14ac:dyDescent="0.2">
      <c r="A11" s="39">
        <f t="shared" si="6"/>
        <v>6</v>
      </c>
      <c r="B11" s="51"/>
      <c r="C11" s="56"/>
      <c r="D11" s="57" t="s">
        <v>103</v>
      </c>
      <c r="E11" s="57" t="s">
        <v>104</v>
      </c>
      <c r="F11" s="58"/>
      <c r="G11" s="148" t="s">
        <v>38</v>
      </c>
      <c r="H11" s="39" t="str">
        <f t="shared" si="0"/>
        <v>Oui</v>
      </c>
      <c r="I11" s="14">
        <f t="shared" si="1"/>
        <v>97</v>
      </c>
      <c r="J11" s="117"/>
      <c r="K11" s="143">
        <f t="shared" si="2"/>
        <v>0</v>
      </c>
      <c r="L11" s="15">
        <v>20</v>
      </c>
      <c r="M11" s="16">
        <v>20</v>
      </c>
      <c r="N11" s="54">
        <v>16</v>
      </c>
      <c r="O11" s="16">
        <v>17</v>
      </c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>
        <v>18</v>
      </c>
      <c r="AK11" s="82">
        <v>22</v>
      </c>
      <c r="AL11" s="4">
        <f t="shared" si="3"/>
        <v>22</v>
      </c>
      <c r="AM11" s="5">
        <f t="shared" si="4"/>
        <v>6</v>
      </c>
      <c r="AN11" s="94">
        <f t="shared" si="5"/>
        <v>16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</row>
    <row r="12" spans="1:54" s="97" customFormat="1" ht="24.95" customHeight="1" x14ac:dyDescent="0.2">
      <c r="A12" s="39">
        <f t="shared" si="6"/>
        <v>7</v>
      </c>
      <c r="B12" s="51"/>
      <c r="C12" s="56"/>
      <c r="D12" s="57" t="s">
        <v>187</v>
      </c>
      <c r="E12" s="57" t="s">
        <v>188</v>
      </c>
      <c r="F12" s="58"/>
      <c r="G12" s="148" t="s">
        <v>189</v>
      </c>
      <c r="H12" s="39" t="str">
        <f t="shared" si="0"/>
        <v>Oui</v>
      </c>
      <c r="I12" s="14">
        <f t="shared" si="1"/>
        <v>83</v>
      </c>
      <c r="J12" s="117"/>
      <c r="K12" s="143">
        <f t="shared" si="2"/>
        <v>0</v>
      </c>
      <c r="L12" s="15"/>
      <c r="M12" s="16"/>
      <c r="N12" s="54">
        <v>22</v>
      </c>
      <c r="O12" s="16">
        <v>18</v>
      </c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>
        <v>17</v>
      </c>
      <c r="AK12" s="82">
        <v>26</v>
      </c>
      <c r="AL12" s="4">
        <f t="shared" si="3"/>
        <v>26</v>
      </c>
      <c r="AM12" s="5">
        <f t="shared" si="4"/>
        <v>4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</row>
    <row r="13" spans="1:54" s="97" customFormat="1" ht="24.95" customHeight="1" x14ac:dyDescent="0.2">
      <c r="A13" s="39">
        <f t="shared" si="6"/>
        <v>8</v>
      </c>
      <c r="B13" s="51"/>
      <c r="C13" s="56"/>
      <c r="D13" s="57" t="s">
        <v>76</v>
      </c>
      <c r="E13" s="57" t="s">
        <v>108</v>
      </c>
      <c r="F13" s="58"/>
      <c r="G13" s="57" t="s">
        <v>78</v>
      </c>
      <c r="H13" s="39" t="str">
        <f t="shared" si="0"/>
        <v>Oui</v>
      </c>
      <c r="I13" s="14">
        <f t="shared" si="1"/>
        <v>80</v>
      </c>
      <c r="J13" s="117"/>
      <c r="K13" s="143">
        <f t="shared" si="2"/>
        <v>0</v>
      </c>
      <c r="L13" s="15">
        <v>16</v>
      </c>
      <c r="M13" s="16">
        <v>17</v>
      </c>
      <c r="N13" s="54">
        <v>11</v>
      </c>
      <c r="O13" s="16">
        <v>10</v>
      </c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>
        <v>19</v>
      </c>
      <c r="AK13" s="82">
        <v>17</v>
      </c>
      <c r="AL13" s="4">
        <f t="shared" si="3"/>
        <v>19</v>
      </c>
      <c r="AM13" s="5">
        <f t="shared" si="4"/>
        <v>6</v>
      </c>
      <c r="AN13" s="94">
        <f t="shared" si="5"/>
        <v>10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</row>
    <row r="14" spans="1:54" s="97" customFormat="1" ht="24.95" customHeight="1" x14ac:dyDescent="0.2">
      <c r="A14" s="39">
        <f t="shared" si="6"/>
        <v>9</v>
      </c>
      <c r="B14" s="51"/>
      <c r="C14" s="52"/>
      <c r="D14" s="57" t="s">
        <v>197</v>
      </c>
      <c r="E14" s="57" t="s">
        <v>198</v>
      </c>
      <c r="F14" s="58"/>
      <c r="G14" s="57" t="s">
        <v>29</v>
      </c>
      <c r="H14" s="39" t="str">
        <f t="shared" si="0"/>
        <v>Oui</v>
      </c>
      <c r="I14" s="14">
        <f t="shared" si="1"/>
        <v>61</v>
      </c>
      <c r="J14" s="117"/>
      <c r="K14" s="143">
        <f t="shared" si="2"/>
        <v>0</v>
      </c>
      <c r="L14" s="15"/>
      <c r="M14" s="16"/>
      <c r="N14" s="54">
        <v>12</v>
      </c>
      <c r="O14" s="16">
        <v>11</v>
      </c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>
        <v>20</v>
      </c>
      <c r="AK14" s="82">
        <v>18</v>
      </c>
      <c r="AL14" s="4">
        <f t="shared" si="3"/>
        <v>20</v>
      </c>
      <c r="AM14" s="5">
        <f t="shared" si="4"/>
        <v>4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</row>
    <row r="15" spans="1:54" s="97" customFormat="1" ht="24.95" customHeight="1" x14ac:dyDescent="0.2">
      <c r="A15" s="266">
        <f t="shared" si="6"/>
        <v>10</v>
      </c>
      <c r="B15" s="267"/>
      <c r="C15" s="268"/>
      <c r="D15" s="269" t="s">
        <v>92</v>
      </c>
      <c r="E15" s="269" t="s">
        <v>93</v>
      </c>
      <c r="F15" s="270"/>
      <c r="G15" s="269" t="s">
        <v>29</v>
      </c>
      <c r="H15" s="266" t="str">
        <f t="shared" si="0"/>
        <v>Non</v>
      </c>
      <c r="I15" s="271">
        <f t="shared" si="1"/>
        <v>208</v>
      </c>
      <c r="J15" s="272"/>
      <c r="K15" s="272">
        <f t="shared" si="2"/>
        <v>8</v>
      </c>
      <c r="L15" s="273">
        <v>50</v>
      </c>
      <c r="M15" s="274">
        <v>50</v>
      </c>
      <c r="N15" s="275">
        <v>50</v>
      </c>
      <c r="O15" s="274">
        <v>50</v>
      </c>
      <c r="P15" s="275"/>
      <c r="Q15" s="276"/>
      <c r="R15" s="277"/>
      <c r="S15" s="274"/>
      <c r="T15" s="277"/>
      <c r="U15" s="276"/>
      <c r="V15" s="277"/>
      <c r="W15" s="274"/>
      <c r="X15" s="277"/>
      <c r="Y15" s="274"/>
      <c r="Z15" s="277"/>
      <c r="AA15" s="276"/>
      <c r="AB15" s="277"/>
      <c r="AC15" s="274"/>
      <c r="AD15" s="275"/>
      <c r="AE15" s="276"/>
      <c r="AF15" s="277"/>
      <c r="AG15" s="274"/>
      <c r="AH15" s="277"/>
      <c r="AI15" s="274"/>
      <c r="AJ15" s="276"/>
      <c r="AK15" s="278"/>
      <c r="AL15" s="4">
        <f t="shared" si="3"/>
        <v>50</v>
      </c>
      <c r="AM15" s="5">
        <f t="shared" si="4"/>
        <v>4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</row>
    <row r="16" spans="1:54" s="97" customFormat="1" ht="24.95" customHeight="1" x14ac:dyDescent="0.2">
      <c r="A16" s="279">
        <f t="shared" si="6"/>
        <v>11</v>
      </c>
      <c r="B16" s="280"/>
      <c r="C16" s="281"/>
      <c r="D16" s="269" t="s">
        <v>109</v>
      </c>
      <c r="E16" s="282" t="s">
        <v>110</v>
      </c>
      <c r="F16" s="283"/>
      <c r="G16" s="284" t="s">
        <v>95</v>
      </c>
      <c r="H16" s="266" t="str">
        <f t="shared" si="0"/>
        <v>Non</v>
      </c>
      <c r="I16" s="271">
        <f t="shared" si="1"/>
        <v>72</v>
      </c>
      <c r="J16" s="285"/>
      <c r="K16" s="272">
        <f t="shared" si="2"/>
        <v>0</v>
      </c>
      <c r="L16" s="286">
        <v>17</v>
      </c>
      <c r="M16" s="274">
        <v>16</v>
      </c>
      <c r="N16" s="287">
        <v>19</v>
      </c>
      <c r="O16" s="288">
        <v>20</v>
      </c>
      <c r="P16" s="287"/>
      <c r="Q16" s="289"/>
      <c r="R16" s="290"/>
      <c r="S16" s="288"/>
      <c r="T16" s="290"/>
      <c r="U16" s="289"/>
      <c r="V16" s="290"/>
      <c r="W16" s="288"/>
      <c r="X16" s="290"/>
      <c r="Y16" s="288"/>
      <c r="Z16" s="290"/>
      <c r="AA16" s="289"/>
      <c r="AB16" s="290"/>
      <c r="AC16" s="288"/>
      <c r="AD16" s="287"/>
      <c r="AE16" s="289"/>
      <c r="AF16" s="290"/>
      <c r="AG16" s="288"/>
      <c r="AH16" s="290"/>
      <c r="AI16" s="288"/>
      <c r="AJ16" s="289"/>
      <c r="AK16" s="291"/>
      <c r="AL16" s="4">
        <f t="shared" si="3"/>
        <v>20</v>
      </c>
      <c r="AM16" s="5">
        <f t="shared" si="4"/>
        <v>4</v>
      </c>
      <c r="AN16" s="94">
        <f t="shared" ref="AN16:BA25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</row>
    <row r="17" spans="1:54" s="97" customFormat="1" ht="24.95" customHeight="1" x14ac:dyDescent="0.2">
      <c r="A17" s="266">
        <f t="shared" si="6"/>
        <v>12</v>
      </c>
      <c r="B17" s="267"/>
      <c r="C17" s="268"/>
      <c r="D17" s="269" t="s">
        <v>182</v>
      </c>
      <c r="E17" s="269" t="s">
        <v>183</v>
      </c>
      <c r="F17" s="270"/>
      <c r="G17" s="284" t="s">
        <v>184</v>
      </c>
      <c r="H17" s="266" t="str">
        <f t="shared" si="0"/>
        <v>Non</v>
      </c>
      <c r="I17" s="271">
        <f t="shared" si="1"/>
        <v>64</v>
      </c>
      <c r="J17" s="272"/>
      <c r="K17" s="272">
        <f t="shared" si="2"/>
        <v>0</v>
      </c>
      <c r="L17" s="273"/>
      <c r="M17" s="274"/>
      <c r="N17" s="275">
        <v>32</v>
      </c>
      <c r="O17" s="274">
        <v>32</v>
      </c>
      <c r="P17" s="275"/>
      <c r="Q17" s="276"/>
      <c r="R17" s="277"/>
      <c r="S17" s="274"/>
      <c r="T17" s="277"/>
      <c r="U17" s="276"/>
      <c r="V17" s="277"/>
      <c r="W17" s="274"/>
      <c r="X17" s="277"/>
      <c r="Y17" s="274"/>
      <c r="Z17" s="277"/>
      <c r="AA17" s="276"/>
      <c r="AB17" s="277"/>
      <c r="AC17" s="274"/>
      <c r="AD17" s="275"/>
      <c r="AE17" s="276"/>
      <c r="AF17" s="277"/>
      <c r="AG17" s="274"/>
      <c r="AH17" s="277"/>
      <c r="AI17" s="274"/>
      <c r="AJ17" s="276"/>
      <c r="AK17" s="278"/>
      <c r="AL17" s="4">
        <f t="shared" si="3"/>
        <v>32</v>
      </c>
      <c r="AM17" s="5">
        <f t="shared" si="4"/>
        <v>2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</row>
    <row r="18" spans="1:54" s="97" customFormat="1" ht="24.95" customHeight="1" x14ac:dyDescent="0.2">
      <c r="A18" s="266">
        <f t="shared" si="6"/>
        <v>13</v>
      </c>
      <c r="B18" s="267"/>
      <c r="C18" s="268"/>
      <c r="D18" s="269" t="s">
        <v>99</v>
      </c>
      <c r="E18" s="269" t="s">
        <v>100</v>
      </c>
      <c r="F18" s="270"/>
      <c r="G18" s="284" t="s">
        <v>31</v>
      </c>
      <c r="H18" s="266" t="str">
        <f t="shared" si="0"/>
        <v>Non</v>
      </c>
      <c r="I18" s="271">
        <f t="shared" si="1"/>
        <v>52</v>
      </c>
      <c r="J18" s="272"/>
      <c r="K18" s="272">
        <f t="shared" si="2"/>
        <v>0</v>
      </c>
      <c r="L18" s="273">
        <v>26</v>
      </c>
      <c r="M18" s="274">
        <v>26</v>
      </c>
      <c r="N18" s="275"/>
      <c r="O18" s="274"/>
      <c r="P18" s="275"/>
      <c r="Q18" s="276"/>
      <c r="R18" s="277"/>
      <c r="S18" s="274"/>
      <c r="T18" s="277"/>
      <c r="U18" s="276"/>
      <c r="V18" s="277"/>
      <c r="W18" s="274"/>
      <c r="X18" s="277"/>
      <c r="Y18" s="274"/>
      <c r="Z18" s="277"/>
      <c r="AA18" s="276"/>
      <c r="AB18" s="277"/>
      <c r="AC18" s="274"/>
      <c r="AD18" s="275"/>
      <c r="AE18" s="276"/>
      <c r="AF18" s="277"/>
      <c r="AG18" s="274"/>
      <c r="AH18" s="277"/>
      <c r="AI18" s="274"/>
      <c r="AJ18" s="276"/>
      <c r="AK18" s="278"/>
      <c r="AL18" s="4">
        <f t="shared" si="3"/>
        <v>26</v>
      </c>
      <c r="AM18" s="5">
        <f t="shared" si="4"/>
        <v>2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</row>
    <row r="19" spans="1:54" s="97" customFormat="1" ht="24.95" customHeight="1" x14ac:dyDescent="0.2">
      <c r="A19" s="266">
        <f t="shared" si="6"/>
        <v>14</v>
      </c>
      <c r="B19" s="267"/>
      <c r="C19" s="268"/>
      <c r="D19" s="269" t="s">
        <v>101</v>
      </c>
      <c r="E19" s="269" t="s">
        <v>102</v>
      </c>
      <c r="F19" s="270"/>
      <c r="G19" s="282" t="s">
        <v>40</v>
      </c>
      <c r="H19" s="266" t="str">
        <f t="shared" si="0"/>
        <v>Non</v>
      </c>
      <c r="I19" s="271">
        <f t="shared" si="1"/>
        <v>44</v>
      </c>
      <c r="J19" s="272"/>
      <c r="K19" s="272">
        <f t="shared" si="2"/>
        <v>0</v>
      </c>
      <c r="L19" s="273">
        <v>22</v>
      </c>
      <c r="M19" s="274">
        <v>22</v>
      </c>
      <c r="N19" s="275"/>
      <c r="O19" s="274"/>
      <c r="P19" s="275"/>
      <c r="Q19" s="276"/>
      <c r="R19" s="277"/>
      <c r="S19" s="274"/>
      <c r="T19" s="277"/>
      <c r="U19" s="276"/>
      <c r="V19" s="277"/>
      <c r="W19" s="274"/>
      <c r="X19" s="277"/>
      <c r="Y19" s="274"/>
      <c r="Z19" s="277"/>
      <c r="AA19" s="276"/>
      <c r="AB19" s="277"/>
      <c r="AC19" s="274"/>
      <c r="AD19" s="275"/>
      <c r="AE19" s="276"/>
      <c r="AF19" s="277"/>
      <c r="AG19" s="274"/>
      <c r="AH19" s="277"/>
      <c r="AI19" s="274"/>
      <c r="AJ19" s="276"/>
      <c r="AK19" s="278"/>
      <c r="AL19" s="4">
        <f t="shared" si="3"/>
        <v>22</v>
      </c>
      <c r="AM19" s="5">
        <f t="shared" si="4"/>
        <v>2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</row>
    <row r="20" spans="1:54" s="97" customFormat="1" ht="24.95" customHeight="1" x14ac:dyDescent="0.2">
      <c r="A20" s="266">
        <f t="shared" si="6"/>
        <v>15</v>
      </c>
      <c r="B20" s="267"/>
      <c r="C20" s="268"/>
      <c r="D20" s="269" t="s">
        <v>190</v>
      </c>
      <c r="E20" s="269" t="s">
        <v>191</v>
      </c>
      <c r="F20" s="270"/>
      <c r="G20" s="282" t="s">
        <v>192</v>
      </c>
      <c r="H20" s="266" t="str">
        <f t="shared" si="0"/>
        <v>Non</v>
      </c>
      <c r="I20" s="271">
        <f t="shared" si="1"/>
        <v>31</v>
      </c>
      <c r="J20" s="272"/>
      <c r="K20" s="272">
        <f t="shared" si="2"/>
        <v>0</v>
      </c>
      <c r="L20" s="273"/>
      <c r="M20" s="274"/>
      <c r="N20" s="275">
        <v>15</v>
      </c>
      <c r="O20" s="274">
        <v>16</v>
      </c>
      <c r="P20" s="275"/>
      <c r="Q20" s="276"/>
      <c r="R20" s="277"/>
      <c r="S20" s="274"/>
      <c r="T20" s="277"/>
      <c r="U20" s="276"/>
      <c r="V20" s="277"/>
      <c r="W20" s="274"/>
      <c r="X20" s="277"/>
      <c r="Y20" s="274"/>
      <c r="Z20" s="277"/>
      <c r="AA20" s="276"/>
      <c r="AB20" s="277"/>
      <c r="AC20" s="274"/>
      <c r="AD20" s="275"/>
      <c r="AE20" s="276"/>
      <c r="AF20" s="277"/>
      <c r="AG20" s="274"/>
      <c r="AH20" s="277"/>
      <c r="AI20" s="274"/>
      <c r="AJ20" s="276"/>
      <c r="AK20" s="278"/>
      <c r="AL20" s="4">
        <f t="shared" si="3"/>
        <v>16</v>
      </c>
      <c r="AM20" s="5">
        <f t="shared" si="4"/>
        <v>2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</row>
    <row r="21" spans="1:54" s="97" customFormat="1" ht="24.95" customHeight="1" x14ac:dyDescent="0.2">
      <c r="A21" s="266">
        <f t="shared" si="6"/>
        <v>16</v>
      </c>
      <c r="B21" s="267"/>
      <c r="C21" s="268"/>
      <c r="D21" s="269" t="s">
        <v>195</v>
      </c>
      <c r="E21" s="269" t="s">
        <v>196</v>
      </c>
      <c r="F21" s="270"/>
      <c r="G21" s="282" t="s">
        <v>37</v>
      </c>
      <c r="H21" s="266" t="str">
        <f t="shared" si="0"/>
        <v>Non</v>
      </c>
      <c r="I21" s="271">
        <f t="shared" si="1"/>
        <v>26</v>
      </c>
      <c r="J21" s="272"/>
      <c r="K21" s="272">
        <f t="shared" si="2"/>
        <v>0</v>
      </c>
      <c r="L21" s="273"/>
      <c r="M21" s="274"/>
      <c r="N21" s="275">
        <v>13</v>
      </c>
      <c r="O21" s="274">
        <v>13</v>
      </c>
      <c r="P21" s="275"/>
      <c r="Q21" s="276"/>
      <c r="R21" s="277"/>
      <c r="S21" s="274"/>
      <c r="T21" s="277"/>
      <c r="U21" s="276"/>
      <c r="V21" s="277"/>
      <c r="W21" s="274"/>
      <c r="X21" s="277"/>
      <c r="Y21" s="274"/>
      <c r="Z21" s="277"/>
      <c r="AA21" s="276"/>
      <c r="AB21" s="277"/>
      <c r="AC21" s="274"/>
      <c r="AD21" s="275"/>
      <c r="AE21" s="276"/>
      <c r="AF21" s="277"/>
      <c r="AG21" s="274"/>
      <c r="AH21" s="277"/>
      <c r="AI21" s="274"/>
      <c r="AJ21" s="276"/>
      <c r="AK21" s="278"/>
      <c r="AL21" s="4">
        <f t="shared" si="3"/>
        <v>13</v>
      </c>
      <c r="AM21" s="5">
        <f t="shared" si="4"/>
        <v>2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</row>
    <row r="22" spans="1:54" s="97" customFormat="1" ht="24.95" customHeight="1" x14ac:dyDescent="0.2">
      <c r="A22" s="266">
        <f t="shared" si="6"/>
        <v>17</v>
      </c>
      <c r="B22" s="267"/>
      <c r="C22" s="292"/>
      <c r="D22" s="293" t="s">
        <v>201</v>
      </c>
      <c r="E22" s="269" t="s">
        <v>202</v>
      </c>
      <c r="F22" s="270"/>
      <c r="G22" s="269" t="s">
        <v>29</v>
      </c>
      <c r="H22" s="266" t="str">
        <f t="shared" si="0"/>
        <v>Non</v>
      </c>
      <c r="I22" s="271">
        <f t="shared" si="1"/>
        <v>24</v>
      </c>
      <c r="J22" s="272"/>
      <c r="K22" s="272">
        <f t="shared" si="2"/>
        <v>0</v>
      </c>
      <c r="L22" s="273"/>
      <c r="M22" s="274"/>
      <c r="N22" s="275">
        <v>9</v>
      </c>
      <c r="O22" s="274">
        <v>15</v>
      </c>
      <c r="P22" s="275"/>
      <c r="Q22" s="276"/>
      <c r="R22" s="277"/>
      <c r="S22" s="274"/>
      <c r="T22" s="277"/>
      <c r="U22" s="276"/>
      <c r="V22" s="277"/>
      <c r="W22" s="274"/>
      <c r="X22" s="277"/>
      <c r="Y22" s="274"/>
      <c r="Z22" s="277"/>
      <c r="AA22" s="276"/>
      <c r="AB22" s="277"/>
      <c r="AC22" s="274"/>
      <c r="AD22" s="275"/>
      <c r="AE22" s="276"/>
      <c r="AF22" s="277"/>
      <c r="AG22" s="274"/>
      <c r="AH22" s="277"/>
      <c r="AI22" s="274"/>
      <c r="AJ22" s="276"/>
      <c r="AK22" s="278"/>
      <c r="AL22" s="4">
        <f t="shared" si="3"/>
        <v>15</v>
      </c>
      <c r="AM22" s="5">
        <f t="shared" si="4"/>
        <v>2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</row>
    <row r="23" spans="1:54" s="97" customFormat="1" ht="24.95" customHeight="1" x14ac:dyDescent="0.2">
      <c r="A23" s="266">
        <f t="shared" si="6"/>
        <v>18</v>
      </c>
      <c r="B23" s="267"/>
      <c r="C23" s="268"/>
      <c r="D23" s="293" t="s">
        <v>193</v>
      </c>
      <c r="E23" s="269" t="s">
        <v>194</v>
      </c>
      <c r="F23" s="270"/>
      <c r="G23" s="293" t="s">
        <v>184</v>
      </c>
      <c r="H23" s="266" t="str">
        <f t="shared" si="0"/>
        <v>Non</v>
      </c>
      <c r="I23" s="271">
        <f t="shared" si="1"/>
        <v>21</v>
      </c>
      <c r="J23" s="272"/>
      <c r="K23" s="272">
        <f t="shared" si="2"/>
        <v>0</v>
      </c>
      <c r="L23" s="273"/>
      <c r="M23" s="274"/>
      <c r="N23" s="275">
        <v>14</v>
      </c>
      <c r="O23" s="274">
        <v>7</v>
      </c>
      <c r="P23" s="275"/>
      <c r="Q23" s="276"/>
      <c r="R23" s="277"/>
      <c r="S23" s="274"/>
      <c r="T23" s="277"/>
      <c r="U23" s="276"/>
      <c r="V23" s="277"/>
      <c r="W23" s="274"/>
      <c r="X23" s="277"/>
      <c r="Y23" s="274"/>
      <c r="Z23" s="277"/>
      <c r="AA23" s="276"/>
      <c r="AB23" s="277"/>
      <c r="AC23" s="274"/>
      <c r="AD23" s="275"/>
      <c r="AE23" s="276"/>
      <c r="AF23" s="277"/>
      <c r="AG23" s="274"/>
      <c r="AH23" s="277"/>
      <c r="AI23" s="274"/>
      <c r="AJ23" s="276" t="s">
        <v>331</v>
      </c>
      <c r="AK23" s="278"/>
      <c r="AL23" s="4">
        <f t="shared" si="3"/>
        <v>14</v>
      </c>
      <c r="AM23" s="5">
        <f t="shared" si="4"/>
        <v>3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</row>
    <row r="24" spans="1:54" s="97" customFormat="1" ht="24.95" customHeight="1" x14ac:dyDescent="0.2">
      <c r="A24" s="266">
        <f t="shared" si="6"/>
        <v>19</v>
      </c>
      <c r="B24" s="267"/>
      <c r="C24" s="292"/>
      <c r="D24" s="269" t="s">
        <v>203</v>
      </c>
      <c r="E24" s="269" t="s">
        <v>204</v>
      </c>
      <c r="F24" s="270"/>
      <c r="G24" s="269" t="s">
        <v>26</v>
      </c>
      <c r="H24" s="266" t="str">
        <f t="shared" si="0"/>
        <v>Non</v>
      </c>
      <c r="I24" s="271">
        <f t="shared" si="1"/>
        <v>19</v>
      </c>
      <c r="J24" s="272"/>
      <c r="K24" s="272">
        <f t="shared" si="2"/>
        <v>0</v>
      </c>
      <c r="L24" s="273"/>
      <c r="M24" s="274"/>
      <c r="N24" s="275">
        <v>7</v>
      </c>
      <c r="O24" s="274">
        <v>12</v>
      </c>
      <c r="P24" s="275"/>
      <c r="Q24" s="276"/>
      <c r="R24" s="277"/>
      <c r="S24" s="274"/>
      <c r="T24" s="277"/>
      <c r="U24" s="276"/>
      <c r="V24" s="277"/>
      <c r="W24" s="274"/>
      <c r="X24" s="277"/>
      <c r="Y24" s="274"/>
      <c r="Z24" s="277"/>
      <c r="AA24" s="276"/>
      <c r="AB24" s="277"/>
      <c r="AC24" s="274"/>
      <c r="AD24" s="275"/>
      <c r="AE24" s="276"/>
      <c r="AF24" s="277"/>
      <c r="AG24" s="274"/>
      <c r="AH24" s="277"/>
      <c r="AI24" s="274"/>
      <c r="AJ24" s="276"/>
      <c r="AK24" s="278"/>
      <c r="AL24" s="4">
        <f t="shared" si="3"/>
        <v>12</v>
      </c>
      <c r="AM24" s="5">
        <f t="shared" si="4"/>
        <v>2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</row>
    <row r="25" spans="1:54" s="97" customFormat="1" ht="24.95" customHeight="1" x14ac:dyDescent="0.2">
      <c r="A25" s="266">
        <f t="shared" si="6"/>
        <v>20</v>
      </c>
      <c r="B25" s="267"/>
      <c r="C25" s="268"/>
      <c r="D25" s="293" t="s">
        <v>199</v>
      </c>
      <c r="E25" s="269" t="s">
        <v>200</v>
      </c>
      <c r="F25" s="270"/>
      <c r="G25" s="269" t="s">
        <v>26</v>
      </c>
      <c r="H25" s="266" t="str">
        <f t="shared" si="0"/>
        <v>Non</v>
      </c>
      <c r="I25" s="271">
        <f t="shared" si="1"/>
        <v>19</v>
      </c>
      <c r="J25" s="272"/>
      <c r="K25" s="272">
        <f t="shared" si="2"/>
        <v>0</v>
      </c>
      <c r="L25" s="273"/>
      <c r="M25" s="274"/>
      <c r="N25" s="275">
        <v>10</v>
      </c>
      <c r="O25" s="274">
        <v>9</v>
      </c>
      <c r="P25" s="275"/>
      <c r="Q25" s="276"/>
      <c r="R25" s="277"/>
      <c r="S25" s="274"/>
      <c r="T25" s="277"/>
      <c r="U25" s="276"/>
      <c r="V25" s="277"/>
      <c r="W25" s="274"/>
      <c r="X25" s="277"/>
      <c r="Y25" s="274"/>
      <c r="Z25" s="277"/>
      <c r="AA25" s="276"/>
      <c r="AB25" s="277"/>
      <c r="AC25" s="274"/>
      <c r="AD25" s="275"/>
      <c r="AE25" s="276"/>
      <c r="AF25" s="277"/>
      <c r="AG25" s="274"/>
      <c r="AH25" s="277"/>
      <c r="AI25" s="274"/>
      <c r="AJ25" s="276"/>
      <c r="AK25" s="278"/>
      <c r="AL25" s="4">
        <f t="shared" si="3"/>
        <v>10</v>
      </c>
      <c r="AM25" s="5">
        <f t="shared" si="4"/>
        <v>2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</row>
    <row r="26" spans="1:54" s="97" customFormat="1" ht="24.95" customHeight="1" thickBot="1" x14ac:dyDescent="0.25">
      <c r="A26" s="266">
        <f t="shared" si="6"/>
        <v>21</v>
      </c>
      <c r="B26" s="267"/>
      <c r="C26" s="292"/>
      <c r="D26" s="269" t="s">
        <v>203</v>
      </c>
      <c r="E26" s="269" t="s">
        <v>110</v>
      </c>
      <c r="F26" s="270"/>
      <c r="G26" s="269" t="s">
        <v>26</v>
      </c>
      <c r="H26" s="266" t="str">
        <f t="shared" si="0"/>
        <v>Non</v>
      </c>
      <c r="I26" s="271">
        <f t="shared" si="1"/>
        <v>16</v>
      </c>
      <c r="J26" s="272"/>
      <c r="K26" s="272">
        <f t="shared" si="2"/>
        <v>0</v>
      </c>
      <c r="L26" s="273"/>
      <c r="M26" s="274"/>
      <c r="N26" s="275">
        <v>8</v>
      </c>
      <c r="O26" s="274">
        <v>8</v>
      </c>
      <c r="P26" s="275"/>
      <c r="Q26" s="276"/>
      <c r="R26" s="277"/>
      <c r="S26" s="274"/>
      <c r="T26" s="277"/>
      <c r="U26" s="276"/>
      <c r="V26" s="277"/>
      <c r="W26" s="274"/>
      <c r="X26" s="277"/>
      <c r="Y26" s="274"/>
      <c r="Z26" s="277"/>
      <c r="AA26" s="276"/>
      <c r="AB26" s="277"/>
      <c r="AC26" s="274"/>
      <c r="AD26" s="275"/>
      <c r="AE26" s="276"/>
      <c r="AF26" s="277"/>
      <c r="AG26" s="274"/>
      <c r="AH26" s="277"/>
      <c r="AI26" s="274"/>
      <c r="AJ26" s="276"/>
      <c r="AK26" s="278"/>
      <c r="AL26" s="4">
        <f t="shared" si="3"/>
        <v>8</v>
      </c>
      <c r="AM26" s="5">
        <f t="shared" si="4"/>
        <v>2</v>
      </c>
      <c r="AN26" s="94">
        <f t="shared" ref="AN26:BA32" si="8">IF($AM26&gt;Nbcourse+AN$3-1-$J26,LARGE($L26:$AK26,Nbcourse+AN$3-$J26),0)</f>
        <v>0</v>
      </c>
      <c r="AO26" s="4">
        <f t="shared" si="8"/>
        <v>0</v>
      </c>
      <c r="AP26" s="4">
        <f t="shared" si="8"/>
        <v>0</v>
      </c>
      <c r="AQ26" s="4">
        <f t="shared" si="8"/>
        <v>0</v>
      </c>
      <c r="AR26" s="4">
        <f t="shared" si="8"/>
        <v>0</v>
      </c>
      <c r="AS26" s="4">
        <f t="shared" si="8"/>
        <v>0</v>
      </c>
      <c r="AT26" s="4">
        <f t="shared" si="8"/>
        <v>0</v>
      </c>
      <c r="AU26" s="4">
        <f t="shared" si="8"/>
        <v>0</v>
      </c>
      <c r="AV26" s="4">
        <f t="shared" si="8"/>
        <v>0</v>
      </c>
      <c r="AW26" s="4">
        <f t="shared" si="8"/>
        <v>0</v>
      </c>
      <c r="AX26" s="4">
        <f t="shared" si="8"/>
        <v>0</v>
      </c>
      <c r="AY26" s="4">
        <f t="shared" si="8"/>
        <v>0</v>
      </c>
      <c r="AZ26" s="4">
        <f t="shared" si="8"/>
        <v>0</v>
      </c>
      <c r="BA26" s="95">
        <f t="shared" si="8"/>
        <v>0</v>
      </c>
      <c r="BB26" s="96"/>
    </row>
    <row r="27" spans="1:54" s="97" customFormat="1" ht="24.95" hidden="1" customHeight="1" x14ac:dyDescent="0.2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ref="H27:H35" si="9">IF(COUNTA(AK27)&gt;0,IF(COUNTA(L27:AK27)&lt;classé,"Non","Oui"),"Non")</f>
        <v>Non</v>
      </c>
      <c r="I27" s="14">
        <f t="shared" ref="I27:I35" si="10">SUM(L27:AK27)-SUM(AN27:BA27)+K27</f>
        <v>0</v>
      </c>
      <c r="J27" s="117"/>
      <c r="K27" s="143">
        <f t="shared" ref="K27:K35" si="11">COUNTIF(L$5:AK$5,$D27)*4</f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ref="AL27:AL35" si="12">MAX(L27:AK27)</f>
        <v>0</v>
      </c>
      <c r="AM27" s="5">
        <f t="shared" ref="AM27:AM35" si="13">COUNTA(L27:AK27)</f>
        <v>0</v>
      </c>
      <c r="AN27" s="94">
        <f t="shared" si="8"/>
        <v>0</v>
      </c>
      <c r="AO27" s="4">
        <f t="shared" si="8"/>
        <v>0</v>
      </c>
      <c r="AP27" s="4">
        <f t="shared" si="8"/>
        <v>0</v>
      </c>
      <c r="AQ27" s="4">
        <f t="shared" si="8"/>
        <v>0</v>
      </c>
      <c r="AR27" s="4">
        <f t="shared" si="8"/>
        <v>0</v>
      </c>
      <c r="AS27" s="4">
        <f t="shared" si="8"/>
        <v>0</v>
      </c>
      <c r="AT27" s="4">
        <f t="shared" si="8"/>
        <v>0</v>
      </c>
      <c r="AU27" s="4">
        <f t="shared" si="8"/>
        <v>0</v>
      </c>
      <c r="AV27" s="4">
        <f t="shared" si="8"/>
        <v>0</v>
      </c>
      <c r="AW27" s="4">
        <f t="shared" si="8"/>
        <v>0</v>
      </c>
      <c r="AX27" s="4">
        <f t="shared" si="8"/>
        <v>0</v>
      </c>
      <c r="AY27" s="4">
        <f t="shared" si="8"/>
        <v>0</v>
      </c>
      <c r="AZ27" s="4">
        <f t="shared" si="8"/>
        <v>0</v>
      </c>
      <c r="BA27" s="95">
        <f t="shared" si="8"/>
        <v>0</v>
      </c>
      <c r="BB27" s="96"/>
    </row>
    <row r="28" spans="1:54" s="97" customFormat="1" ht="24.95" hidden="1" customHeight="1" x14ac:dyDescent="0.2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9"/>
        <v>Non</v>
      </c>
      <c r="I28" s="14">
        <f t="shared" si="10"/>
        <v>0</v>
      </c>
      <c r="J28" s="117"/>
      <c r="K28" s="143">
        <f t="shared" si="11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12"/>
        <v>0</v>
      </c>
      <c r="AM28" s="5">
        <f t="shared" si="13"/>
        <v>0</v>
      </c>
      <c r="AN28" s="94">
        <f t="shared" si="8"/>
        <v>0</v>
      </c>
      <c r="AO28" s="4">
        <f t="shared" si="8"/>
        <v>0</v>
      </c>
      <c r="AP28" s="4">
        <f t="shared" si="8"/>
        <v>0</v>
      </c>
      <c r="AQ28" s="4">
        <f t="shared" si="8"/>
        <v>0</v>
      </c>
      <c r="AR28" s="4">
        <f t="shared" si="8"/>
        <v>0</v>
      </c>
      <c r="AS28" s="4">
        <f t="shared" si="8"/>
        <v>0</v>
      </c>
      <c r="AT28" s="4">
        <f t="shared" si="8"/>
        <v>0</v>
      </c>
      <c r="AU28" s="4">
        <f t="shared" si="8"/>
        <v>0</v>
      </c>
      <c r="AV28" s="4">
        <f t="shared" si="8"/>
        <v>0</v>
      </c>
      <c r="AW28" s="4">
        <f t="shared" si="8"/>
        <v>0</v>
      </c>
      <c r="AX28" s="4">
        <f t="shared" si="8"/>
        <v>0</v>
      </c>
      <c r="AY28" s="4">
        <f t="shared" si="8"/>
        <v>0</v>
      </c>
      <c r="AZ28" s="4">
        <f t="shared" si="8"/>
        <v>0</v>
      </c>
      <c r="BA28" s="95">
        <f t="shared" si="8"/>
        <v>0</v>
      </c>
      <c r="BB28" s="96"/>
    </row>
    <row r="29" spans="1:54" s="97" customFormat="1" ht="24.95" hidden="1" customHeight="1" x14ac:dyDescent="0.2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9"/>
        <v>Non</v>
      </c>
      <c r="I29" s="14">
        <f t="shared" si="10"/>
        <v>0</v>
      </c>
      <c r="J29" s="117"/>
      <c r="K29" s="143">
        <f t="shared" si="11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12"/>
        <v>0</v>
      </c>
      <c r="AM29" s="5">
        <f t="shared" si="13"/>
        <v>0</v>
      </c>
      <c r="AN29" s="94">
        <f t="shared" si="8"/>
        <v>0</v>
      </c>
      <c r="AO29" s="4">
        <f t="shared" si="8"/>
        <v>0</v>
      </c>
      <c r="AP29" s="4">
        <f t="shared" si="8"/>
        <v>0</v>
      </c>
      <c r="AQ29" s="4">
        <f t="shared" si="8"/>
        <v>0</v>
      </c>
      <c r="AR29" s="4">
        <f t="shared" si="8"/>
        <v>0</v>
      </c>
      <c r="AS29" s="4">
        <f t="shared" si="8"/>
        <v>0</v>
      </c>
      <c r="AT29" s="4">
        <f t="shared" si="8"/>
        <v>0</v>
      </c>
      <c r="AU29" s="4">
        <f t="shared" si="8"/>
        <v>0</v>
      </c>
      <c r="AV29" s="4">
        <f t="shared" si="8"/>
        <v>0</v>
      </c>
      <c r="AW29" s="4">
        <f t="shared" si="8"/>
        <v>0</v>
      </c>
      <c r="AX29" s="4">
        <f t="shared" si="8"/>
        <v>0</v>
      </c>
      <c r="AY29" s="4">
        <f t="shared" si="8"/>
        <v>0</v>
      </c>
      <c r="AZ29" s="4">
        <f t="shared" si="8"/>
        <v>0</v>
      </c>
      <c r="BA29" s="95">
        <f t="shared" si="8"/>
        <v>0</v>
      </c>
      <c r="BB29" s="96"/>
    </row>
    <row r="30" spans="1:54" s="97" customFormat="1" ht="27.75" hidden="1" customHeight="1" x14ac:dyDescent="0.2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9"/>
        <v>Non</v>
      </c>
      <c r="I30" s="14">
        <f t="shared" si="10"/>
        <v>0</v>
      </c>
      <c r="J30" s="117"/>
      <c r="K30" s="143">
        <f t="shared" si="11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12"/>
        <v>0</v>
      </c>
      <c r="AM30" s="5">
        <f t="shared" si="13"/>
        <v>0</v>
      </c>
      <c r="AN30" s="94">
        <f t="shared" si="8"/>
        <v>0</v>
      </c>
      <c r="AO30" s="4">
        <f t="shared" si="8"/>
        <v>0</v>
      </c>
      <c r="AP30" s="4">
        <f t="shared" si="8"/>
        <v>0</v>
      </c>
      <c r="AQ30" s="4">
        <f t="shared" si="8"/>
        <v>0</v>
      </c>
      <c r="AR30" s="4">
        <f t="shared" si="8"/>
        <v>0</v>
      </c>
      <c r="AS30" s="4">
        <f t="shared" si="8"/>
        <v>0</v>
      </c>
      <c r="AT30" s="4">
        <f t="shared" si="8"/>
        <v>0</v>
      </c>
      <c r="AU30" s="4">
        <f t="shared" si="8"/>
        <v>0</v>
      </c>
      <c r="AV30" s="4">
        <f t="shared" si="8"/>
        <v>0</v>
      </c>
      <c r="AW30" s="4">
        <f t="shared" si="8"/>
        <v>0</v>
      </c>
      <c r="AX30" s="4">
        <f t="shared" si="8"/>
        <v>0</v>
      </c>
      <c r="AY30" s="4">
        <f t="shared" si="8"/>
        <v>0</v>
      </c>
      <c r="AZ30" s="4">
        <f t="shared" si="8"/>
        <v>0</v>
      </c>
      <c r="BA30" s="95">
        <f t="shared" si="8"/>
        <v>0</v>
      </c>
      <c r="BB30" s="96"/>
    </row>
    <row r="31" spans="1:54" s="97" customFormat="1" ht="24.95" hidden="1" customHeight="1" x14ac:dyDescent="0.2">
      <c r="A31" s="39">
        <f t="shared" si="6"/>
        <v>26</v>
      </c>
      <c r="B31" s="51"/>
      <c r="C31" s="52"/>
      <c r="D31" s="57"/>
      <c r="E31" s="57"/>
      <c r="F31" s="58"/>
      <c r="G31" s="57"/>
      <c r="H31" s="39" t="str">
        <f t="shared" si="9"/>
        <v>Non</v>
      </c>
      <c r="I31" s="14">
        <f t="shared" si="10"/>
        <v>0</v>
      </c>
      <c r="J31" s="117"/>
      <c r="K31" s="143">
        <f t="shared" si="11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12"/>
        <v>0</v>
      </c>
      <c r="AM31" s="5">
        <f t="shared" si="13"/>
        <v>0</v>
      </c>
      <c r="AN31" s="94">
        <f t="shared" si="8"/>
        <v>0</v>
      </c>
      <c r="AO31" s="4">
        <f t="shared" si="8"/>
        <v>0</v>
      </c>
      <c r="AP31" s="4">
        <f t="shared" si="8"/>
        <v>0</v>
      </c>
      <c r="AQ31" s="4">
        <f t="shared" si="8"/>
        <v>0</v>
      </c>
      <c r="AR31" s="4">
        <f t="shared" si="8"/>
        <v>0</v>
      </c>
      <c r="AS31" s="4">
        <f t="shared" si="8"/>
        <v>0</v>
      </c>
      <c r="AT31" s="4">
        <f t="shared" si="8"/>
        <v>0</v>
      </c>
      <c r="AU31" s="4">
        <f t="shared" si="8"/>
        <v>0</v>
      </c>
      <c r="AV31" s="4">
        <f t="shared" si="8"/>
        <v>0</v>
      </c>
      <c r="AW31" s="4">
        <f t="shared" si="8"/>
        <v>0</v>
      </c>
      <c r="AX31" s="4">
        <f t="shared" si="8"/>
        <v>0</v>
      </c>
      <c r="AY31" s="4">
        <f t="shared" si="8"/>
        <v>0</v>
      </c>
      <c r="AZ31" s="4">
        <f t="shared" si="8"/>
        <v>0</v>
      </c>
      <c r="BA31" s="95">
        <f t="shared" si="8"/>
        <v>0</v>
      </c>
      <c r="BB31" s="96"/>
    </row>
    <row r="32" spans="1:54" s="97" customFormat="1" ht="24.95" hidden="1" customHeight="1" x14ac:dyDescent="0.2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9"/>
        <v>Non</v>
      </c>
      <c r="I32" s="14">
        <f t="shared" si="10"/>
        <v>0</v>
      </c>
      <c r="J32" s="117"/>
      <c r="K32" s="143">
        <f t="shared" si="11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12"/>
        <v>0</v>
      </c>
      <c r="AM32" s="5">
        <f t="shared" si="13"/>
        <v>0</v>
      </c>
      <c r="AN32" s="94">
        <f t="shared" si="8"/>
        <v>0</v>
      </c>
      <c r="AO32" s="4">
        <f t="shared" si="8"/>
        <v>0</v>
      </c>
      <c r="AP32" s="4">
        <f t="shared" si="8"/>
        <v>0</v>
      </c>
      <c r="AQ32" s="4">
        <f t="shared" si="8"/>
        <v>0</v>
      </c>
      <c r="AR32" s="4">
        <f t="shared" si="8"/>
        <v>0</v>
      </c>
      <c r="AS32" s="4">
        <f t="shared" si="8"/>
        <v>0</v>
      </c>
      <c r="AT32" s="4">
        <f t="shared" si="8"/>
        <v>0</v>
      </c>
      <c r="AU32" s="4">
        <f t="shared" si="8"/>
        <v>0</v>
      </c>
      <c r="AV32" s="4">
        <f t="shared" si="8"/>
        <v>0</v>
      </c>
      <c r="AW32" s="4">
        <f t="shared" si="8"/>
        <v>0</v>
      </c>
      <c r="AX32" s="4">
        <f t="shared" si="8"/>
        <v>0</v>
      </c>
      <c r="AY32" s="4">
        <f t="shared" si="8"/>
        <v>0</v>
      </c>
      <c r="AZ32" s="4">
        <f t="shared" si="8"/>
        <v>0</v>
      </c>
      <c r="BA32" s="95">
        <f t="shared" si="8"/>
        <v>0</v>
      </c>
      <c r="BB32" s="96"/>
    </row>
    <row r="33" spans="1:54" s="97" customFormat="1" ht="24.95" hidden="1" customHeight="1" x14ac:dyDescent="0.2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9"/>
        <v>Non</v>
      </c>
      <c r="I33" s="14">
        <f t="shared" si="10"/>
        <v>0</v>
      </c>
      <c r="J33" s="117"/>
      <c r="K33" s="143">
        <f t="shared" si="11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12"/>
        <v>0</v>
      </c>
      <c r="AM33" s="5">
        <f t="shared" si="13"/>
        <v>0</v>
      </c>
      <c r="AN33" s="94">
        <f>IF($AM33&gt;Nbcourse+AN$3-1-$J33,LARGE($L33:$AK33,Nbcourse+AN$3-$J33),0)</f>
        <v>0</v>
      </c>
      <c r="AO33" s="4">
        <f>IF($AM33&gt;Nbcourse+AO$3-1-$J33,LARGE($L33:$AK33,Nbcourse+AO$3-$J33),0)</f>
        <v>0</v>
      </c>
      <c r="AP33" s="4">
        <f>IF($AM33&gt;Nbcourse+AP$3-1-$J33,LARGE($L33:$AK33,Nbcourse+AP$3-$J33),0)</f>
        <v>0</v>
      </c>
      <c r="AQ33" s="4">
        <f t="shared" ref="AQ33:BA33" si="14">IF($AM33&gt;Nbcourse+AQ$3-1-$J33,LARGE($L33:$AK33,Nbcourse+AQ$3-$J33),0)</f>
        <v>0</v>
      </c>
      <c r="AR33" s="4">
        <f t="shared" si="14"/>
        <v>0</v>
      </c>
      <c r="AS33" s="4">
        <f t="shared" si="14"/>
        <v>0</v>
      </c>
      <c r="AT33" s="4">
        <f t="shared" si="14"/>
        <v>0</v>
      </c>
      <c r="AU33" s="4">
        <f t="shared" si="14"/>
        <v>0</v>
      </c>
      <c r="AV33" s="4">
        <f t="shared" si="14"/>
        <v>0</v>
      </c>
      <c r="AW33" s="4">
        <f t="shared" si="14"/>
        <v>0</v>
      </c>
      <c r="AX33" s="4">
        <f t="shared" si="14"/>
        <v>0</v>
      </c>
      <c r="AY33" s="4">
        <f t="shared" si="14"/>
        <v>0</v>
      </c>
      <c r="AZ33" s="4">
        <f t="shared" si="14"/>
        <v>0</v>
      </c>
      <c r="BA33" s="95">
        <f t="shared" si="14"/>
        <v>0</v>
      </c>
      <c r="BB33" s="96"/>
    </row>
    <row r="34" spans="1:54" s="97" customFormat="1" ht="24.95" hidden="1" customHeight="1" x14ac:dyDescent="0.2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9"/>
        <v>Non</v>
      </c>
      <c r="I34" s="14">
        <f t="shared" si="10"/>
        <v>0</v>
      </c>
      <c r="J34" s="117"/>
      <c r="K34" s="143">
        <f t="shared" si="11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12"/>
        <v>0</v>
      </c>
      <c r="AM34" s="5">
        <f t="shared" si="13"/>
        <v>0</v>
      </c>
      <c r="AN34" s="94">
        <f t="shared" ref="AN34:BA35" si="15">IF($AM34&gt;Nbcourse+AN$3-1-$J34,LARGE($L34:$AK34,Nbcourse+AN$3-$J34),0)</f>
        <v>0</v>
      </c>
      <c r="AO34" s="4">
        <f t="shared" si="15"/>
        <v>0</v>
      </c>
      <c r="AP34" s="4">
        <f t="shared" si="15"/>
        <v>0</v>
      </c>
      <c r="AQ34" s="4">
        <f t="shared" si="15"/>
        <v>0</v>
      </c>
      <c r="AR34" s="4">
        <f t="shared" si="15"/>
        <v>0</v>
      </c>
      <c r="AS34" s="4">
        <f t="shared" si="15"/>
        <v>0</v>
      </c>
      <c r="AT34" s="4">
        <f t="shared" si="15"/>
        <v>0</v>
      </c>
      <c r="AU34" s="4">
        <f t="shared" si="15"/>
        <v>0</v>
      </c>
      <c r="AV34" s="4">
        <f t="shared" si="15"/>
        <v>0</v>
      </c>
      <c r="AW34" s="4">
        <f t="shared" si="15"/>
        <v>0</v>
      </c>
      <c r="AX34" s="4">
        <f t="shared" si="15"/>
        <v>0</v>
      </c>
      <c r="AY34" s="4">
        <f t="shared" si="15"/>
        <v>0</v>
      </c>
      <c r="AZ34" s="4">
        <f t="shared" si="15"/>
        <v>0</v>
      </c>
      <c r="BA34" s="95">
        <f t="shared" si="15"/>
        <v>0</v>
      </c>
      <c r="BB34" s="96"/>
    </row>
    <row r="35" spans="1:54" s="97" customFormat="1" ht="24.95" hidden="1" customHeight="1" thickBot="1" x14ac:dyDescent="0.25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9"/>
        <v>Non</v>
      </c>
      <c r="I35" s="14">
        <f t="shared" si="10"/>
        <v>0</v>
      </c>
      <c r="J35" s="117"/>
      <c r="K35" s="143">
        <f t="shared" si="11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12"/>
        <v>0</v>
      </c>
      <c r="AM35" s="5">
        <f t="shared" si="13"/>
        <v>0</v>
      </c>
      <c r="AN35" s="94">
        <f t="shared" si="15"/>
        <v>0</v>
      </c>
      <c r="AO35" s="4">
        <f t="shared" si="15"/>
        <v>0</v>
      </c>
      <c r="AP35" s="4">
        <f t="shared" si="15"/>
        <v>0</v>
      </c>
      <c r="AQ35" s="4">
        <f t="shared" si="15"/>
        <v>0</v>
      </c>
      <c r="AR35" s="4">
        <f t="shared" si="15"/>
        <v>0</v>
      </c>
      <c r="AS35" s="4">
        <f t="shared" si="15"/>
        <v>0</v>
      </c>
      <c r="AT35" s="4">
        <f t="shared" si="15"/>
        <v>0</v>
      </c>
      <c r="AU35" s="4">
        <f t="shared" si="15"/>
        <v>0</v>
      </c>
      <c r="AV35" s="4">
        <f t="shared" si="15"/>
        <v>0</v>
      </c>
      <c r="AW35" s="4">
        <f t="shared" si="15"/>
        <v>0</v>
      </c>
      <c r="AX35" s="4">
        <f t="shared" si="15"/>
        <v>0</v>
      </c>
      <c r="AY35" s="4">
        <f t="shared" si="15"/>
        <v>0</v>
      </c>
      <c r="AZ35" s="4">
        <f t="shared" si="15"/>
        <v>0</v>
      </c>
      <c r="BA35" s="95">
        <f t="shared" si="15"/>
        <v>0</v>
      </c>
      <c r="BB35" s="96"/>
    </row>
    <row r="36" spans="1:54" s="97" customFormat="1" ht="24.95" customHeight="1" thickBot="1" x14ac:dyDescent="0.25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4"/>
      <c r="L36" s="87">
        <f>COUNT(L$6:L35)</f>
        <v>10</v>
      </c>
      <c r="M36" s="88">
        <f>COUNT(M$6:M35)</f>
        <v>10</v>
      </c>
      <c r="N36" s="89">
        <f>COUNT(N$6:N35)</f>
        <v>19</v>
      </c>
      <c r="O36" s="88">
        <f>COUNT(O$6:O35)</f>
        <v>19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9</v>
      </c>
      <c r="AK36" s="92">
        <f>COUNT(AK$6:AK35)</f>
        <v>9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</row>
    <row r="37" spans="1:54" ht="23.25" customHeight="1" x14ac:dyDescent="0.25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</row>
    <row r="38" spans="1:54" x14ac:dyDescent="0.2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</row>
    <row r="39" spans="1:54" x14ac:dyDescent="0.2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</row>
    <row r="40" spans="1:54" x14ac:dyDescent="0.2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</row>
    <row r="41" spans="1:54" x14ac:dyDescent="0.2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</row>
  </sheetData>
  <sortState ref="B6:AM26">
    <sortCondition descending="1" ref="H6:H26"/>
    <sortCondition descending="1" ref="I6:I26"/>
  </sortState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 xr:uid="{00000000-0002-0000-0000-000000000000}">
      <formula1>#REF!</formula1>
    </dataValidation>
  </dataValidations>
  <printOptions horizontalCentered="1"/>
  <pageMargins left="0.78740157480314965" right="0.78740157480314965" top="0.39" bottom="0.39370078740157483" header="0.19685039370078741" footer="0.19685039370078741"/>
  <pageSetup paperSize="9" scale="53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3</xdr:col>
                    <xdr:colOff>885825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24">
    <pageSetUpPr fitToPage="1"/>
  </sheetPr>
  <dimension ref="A1:BC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E42" sqref="E42"/>
    </sheetView>
  </sheetViews>
  <sheetFormatPr baseColWidth="10" defaultRowHeight="12.75" x14ac:dyDescent="0.2"/>
  <cols>
    <col min="1" max="1" width="3.83203125" style="12" customWidth="1"/>
    <col min="2" max="2" width="4.5" style="12" customWidth="1"/>
    <col min="3" max="3" width="2.83203125" style="41" customWidth="1"/>
    <col min="4" max="4" width="19.832031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 x14ac:dyDescent="0.2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93" t="s">
        <v>36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 x14ac:dyDescent="0.45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470" t="s">
        <v>10</v>
      </c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</row>
    <row r="3" spans="1:55" s="104" customFormat="1" ht="66" customHeight="1" x14ac:dyDescent="0.2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476" t="s">
        <v>21</v>
      </c>
      <c r="K3" s="480" t="s">
        <v>24</v>
      </c>
      <c r="L3" s="479">
        <v>42806</v>
      </c>
      <c r="M3" s="474"/>
      <c r="N3" s="474">
        <v>42911</v>
      </c>
      <c r="O3" s="474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4">
        <v>43009</v>
      </c>
      <c r="AK3" s="475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 x14ac:dyDescent="0.25">
      <c r="A4" s="80"/>
      <c r="B4" s="28"/>
      <c r="C4" s="29"/>
      <c r="D4" s="30"/>
      <c r="E4" s="30"/>
      <c r="F4" s="31"/>
      <c r="G4" s="30"/>
      <c r="H4" s="32"/>
      <c r="I4" s="33"/>
      <c r="J4" s="477"/>
      <c r="K4" s="481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 x14ac:dyDescent="0.25">
      <c r="A5" s="136"/>
      <c r="B5" s="137"/>
      <c r="C5" s="138"/>
      <c r="D5" s="139" t="s">
        <v>23</v>
      </c>
      <c r="E5" s="139"/>
      <c r="F5" s="140"/>
      <c r="G5" s="139"/>
      <c r="H5" s="141"/>
      <c r="I5" s="142"/>
      <c r="J5" s="478"/>
      <c r="K5" s="482"/>
      <c r="L5" s="134" t="s">
        <v>132</v>
      </c>
      <c r="M5" s="133"/>
      <c r="N5" s="134" t="s">
        <v>132</v>
      </c>
      <c r="O5" s="133"/>
      <c r="P5" s="132"/>
      <c r="Q5" s="133"/>
      <c r="R5" s="132"/>
      <c r="S5" s="133"/>
      <c r="T5" s="134"/>
      <c r="U5" s="133"/>
      <c r="V5" s="134"/>
      <c r="W5" s="133"/>
      <c r="X5" s="134"/>
      <c r="Y5" s="133"/>
      <c r="Z5" s="134"/>
      <c r="AA5" s="133"/>
      <c r="AB5" s="134"/>
      <c r="AC5" s="133"/>
      <c r="AD5" s="132"/>
      <c r="AE5" s="133"/>
      <c r="AF5" s="132"/>
      <c r="AG5" s="133"/>
      <c r="AH5" s="132"/>
      <c r="AI5" s="133"/>
      <c r="AJ5" s="134" t="s">
        <v>132</v>
      </c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 x14ac:dyDescent="0.2">
      <c r="A6" s="110">
        <v>1</v>
      </c>
      <c r="B6" s="51"/>
      <c r="C6" s="112"/>
      <c r="D6" s="113" t="s">
        <v>132</v>
      </c>
      <c r="E6" s="113" t="s">
        <v>133</v>
      </c>
      <c r="F6" s="114"/>
      <c r="G6" s="113" t="s">
        <v>27</v>
      </c>
      <c r="H6" s="39" t="str">
        <f t="shared" ref="H6:H22" si="0">IF(COUNTA(AK6)&gt;0,IF(COUNTA(L6:AK6)&lt;classé,"Non","Oui"),"Non")</f>
        <v>Oui</v>
      </c>
      <c r="I6" s="115">
        <f t="shared" ref="I6:I22" si="1">SUM(L6:AK6)-SUM(AN6:BA6)+K6</f>
        <v>262</v>
      </c>
      <c r="J6" s="116"/>
      <c r="K6" s="143">
        <f t="shared" ref="K6:K22" si="2">COUNTIF(L$5:AK$5,$D6)*4</f>
        <v>12</v>
      </c>
      <c r="L6" s="118">
        <v>50</v>
      </c>
      <c r="M6" s="119">
        <v>50</v>
      </c>
      <c r="N6" s="120">
        <v>50</v>
      </c>
      <c r="O6" s="119">
        <v>50</v>
      </c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1">
        <v>20</v>
      </c>
      <c r="AK6" s="123">
        <v>50</v>
      </c>
      <c r="AL6" s="4">
        <f t="shared" ref="AL6:AL22" si="3">MAX(L6:AK6)</f>
        <v>50</v>
      </c>
      <c r="AM6" s="5">
        <f t="shared" ref="AM6:AM22" si="4">COUNTA(L6:AK6)</f>
        <v>6</v>
      </c>
      <c r="AN6" s="94">
        <f t="shared" ref="AN6:BA25" si="5">IF($AM6&gt;Nbcourse+AN$3-1-$J6,LARGE($L6:$AK6,Nbcourse+AN$3-$J6),0)</f>
        <v>20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 x14ac:dyDescent="0.2">
      <c r="A7" s="39">
        <f t="shared" ref="A7:A35" si="6">A6+1</f>
        <v>2</v>
      </c>
      <c r="B7" s="51"/>
      <c r="C7" s="52"/>
      <c r="D7" s="148" t="s">
        <v>143</v>
      </c>
      <c r="E7" s="57" t="s">
        <v>144</v>
      </c>
      <c r="F7" s="58"/>
      <c r="G7" s="148" t="s">
        <v>145</v>
      </c>
      <c r="H7" s="39" t="str">
        <f t="shared" si="0"/>
        <v>Oui</v>
      </c>
      <c r="I7" s="14">
        <f t="shared" si="1"/>
        <v>149</v>
      </c>
      <c r="J7" s="117"/>
      <c r="K7" s="143">
        <f t="shared" si="2"/>
        <v>0</v>
      </c>
      <c r="L7" s="15">
        <v>22</v>
      </c>
      <c r="M7" s="16">
        <v>19</v>
      </c>
      <c r="N7" s="54">
        <v>12</v>
      </c>
      <c r="O7" s="16">
        <v>18</v>
      </c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>
        <v>50</v>
      </c>
      <c r="AK7" s="82">
        <v>40</v>
      </c>
      <c r="AL7" s="4">
        <f t="shared" si="3"/>
        <v>50</v>
      </c>
      <c r="AM7" s="5">
        <f t="shared" si="4"/>
        <v>6</v>
      </c>
      <c r="AN7" s="94">
        <f t="shared" si="5"/>
        <v>12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 x14ac:dyDescent="0.2">
      <c r="A8" s="39">
        <f t="shared" si="6"/>
        <v>3</v>
      </c>
      <c r="B8" s="51"/>
      <c r="C8" s="52"/>
      <c r="D8" s="57" t="s">
        <v>135</v>
      </c>
      <c r="E8" s="57" t="s">
        <v>53</v>
      </c>
      <c r="F8" s="58"/>
      <c r="G8" s="57" t="s">
        <v>27</v>
      </c>
      <c r="H8" s="39" t="str">
        <f t="shared" si="0"/>
        <v>Oui</v>
      </c>
      <c r="I8" s="14">
        <f t="shared" si="1"/>
        <v>138</v>
      </c>
      <c r="J8" s="117"/>
      <c r="K8" s="143">
        <f t="shared" si="2"/>
        <v>0</v>
      </c>
      <c r="L8" s="15">
        <v>20</v>
      </c>
      <c r="M8" s="16">
        <v>32</v>
      </c>
      <c r="N8" s="54">
        <v>20</v>
      </c>
      <c r="O8" s="16">
        <v>19</v>
      </c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>
        <v>40</v>
      </c>
      <c r="AK8" s="82">
        <v>26</v>
      </c>
      <c r="AL8" s="4">
        <f t="shared" si="3"/>
        <v>40</v>
      </c>
      <c r="AM8" s="5">
        <f t="shared" si="4"/>
        <v>6</v>
      </c>
      <c r="AN8" s="94">
        <f t="shared" si="5"/>
        <v>19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 x14ac:dyDescent="0.2">
      <c r="A9" s="39">
        <f t="shared" si="6"/>
        <v>4</v>
      </c>
      <c r="B9" s="51"/>
      <c r="C9" s="56"/>
      <c r="D9" s="57" t="s">
        <v>141</v>
      </c>
      <c r="E9" s="57" t="s">
        <v>142</v>
      </c>
      <c r="F9" s="58"/>
      <c r="G9" s="57" t="s">
        <v>37</v>
      </c>
      <c r="H9" s="39" t="str">
        <f t="shared" si="0"/>
        <v>Oui</v>
      </c>
      <c r="I9" s="14">
        <f t="shared" si="1"/>
        <v>102</v>
      </c>
      <c r="J9" s="117"/>
      <c r="K9" s="143">
        <f t="shared" si="2"/>
        <v>0</v>
      </c>
      <c r="L9" s="15">
        <v>26</v>
      </c>
      <c r="M9" s="16">
        <v>20</v>
      </c>
      <c r="N9" s="54">
        <v>14</v>
      </c>
      <c r="O9" s="16">
        <v>11</v>
      </c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>
        <v>22</v>
      </c>
      <c r="AK9" s="82">
        <v>20</v>
      </c>
      <c r="AL9" s="4">
        <f t="shared" si="3"/>
        <v>26</v>
      </c>
      <c r="AM9" s="5">
        <f t="shared" si="4"/>
        <v>6</v>
      </c>
      <c r="AN9" s="94">
        <f t="shared" si="5"/>
        <v>11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4.95" customHeight="1" x14ac:dyDescent="0.2">
      <c r="A10" s="39">
        <f t="shared" si="6"/>
        <v>5</v>
      </c>
      <c r="B10" s="51"/>
      <c r="C10" s="52"/>
      <c r="D10" s="57" t="s">
        <v>301</v>
      </c>
      <c r="E10" s="57" t="s">
        <v>302</v>
      </c>
      <c r="F10" s="58"/>
      <c r="G10" s="131" t="s">
        <v>48</v>
      </c>
      <c r="H10" s="39" t="str">
        <f t="shared" si="0"/>
        <v>Oui</v>
      </c>
      <c r="I10" s="14">
        <f t="shared" si="1"/>
        <v>82</v>
      </c>
      <c r="J10" s="117"/>
      <c r="K10" s="143">
        <f t="shared" si="2"/>
        <v>0</v>
      </c>
      <c r="L10" s="15"/>
      <c r="M10" s="16"/>
      <c r="N10" s="54">
        <v>18</v>
      </c>
      <c r="O10" s="16">
        <v>16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>
        <v>26</v>
      </c>
      <c r="AK10" s="82">
        <v>22</v>
      </c>
      <c r="AL10" s="4">
        <f t="shared" si="3"/>
        <v>26</v>
      </c>
      <c r="AM10" s="5">
        <f t="shared" si="4"/>
        <v>4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 x14ac:dyDescent="0.2">
      <c r="A11" s="266">
        <f t="shared" si="6"/>
        <v>6</v>
      </c>
      <c r="B11" s="267"/>
      <c r="C11" s="292"/>
      <c r="D11" s="269" t="s">
        <v>134</v>
      </c>
      <c r="E11" s="269" t="s">
        <v>56</v>
      </c>
      <c r="F11" s="270"/>
      <c r="G11" s="269" t="s">
        <v>37</v>
      </c>
      <c r="H11" s="266" t="str">
        <f t="shared" si="0"/>
        <v>Non</v>
      </c>
      <c r="I11" s="271">
        <f t="shared" si="1"/>
        <v>138</v>
      </c>
      <c r="J11" s="272"/>
      <c r="K11" s="272">
        <f t="shared" si="2"/>
        <v>0</v>
      </c>
      <c r="L11" s="273">
        <v>40</v>
      </c>
      <c r="M11" s="274">
        <v>40</v>
      </c>
      <c r="N11" s="275">
        <v>26</v>
      </c>
      <c r="O11" s="274">
        <v>32</v>
      </c>
      <c r="P11" s="275"/>
      <c r="Q11" s="276"/>
      <c r="R11" s="277"/>
      <c r="S11" s="274"/>
      <c r="T11" s="277"/>
      <c r="U11" s="276"/>
      <c r="V11" s="277"/>
      <c r="W11" s="274"/>
      <c r="X11" s="277"/>
      <c r="Y11" s="274"/>
      <c r="Z11" s="277"/>
      <c r="AA11" s="276"/>
      <c r="AB11" s="277"/>
      <c r="AC11" s="274"/>
      <c r="AD11" s="275"/>
      <c r="AE11" s="276"/>
      <c r="AF11" s="277"/>
      <c r="AG11" s="274"/>
      <c r="AH11" s="277"/>
      <c r="AI11" s="274"/>
      <c r="AJ11" s="276"/>
      <c r="AK11" s="278"/>
      <c r="AL11" s="4">
        <f t="shared" si="3"/>
        <v>40</v>
      </c>
      <c r="AM11" s="5">
        <f t="shared" si="4"/>
        <v>4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95" customHeight="1" x14ac:dyDescent="0.2">
      <c r="A12" s="266">
        <f t="shared" si="6"/>
        <v>7</v>
      </c>
      <c r="B12" s="267"/>
      <c r="C12" s="292"/>
      <c r="D12" s="269" t="s">
        <v>139</v>
      </c>
      <c r="E12" s="269" t="s">
        <v>140</v>
      </c>
      <c r="F12" s="270"/>
      <c r="G12" s="269" t="s">
        <v>27</v>
      </c>
      <c r="H12" s="266" t="str">
        <f t="shared" si="0"/>
        <v>Non</v>
      </c>
      <c r="I12" s="271">
        <f t="shared" si="1"/>
        <v>82</v>
      </c>
      <c r="J12" s="272"/>
      <c r="K12" s="272">
        <f t="shared" si="2"/>
        <v>0</v>
      </c>
      <c r="L12" s="273">
        <v>32</v>
      </c>
      <c r="M12" s="274">
        <v>22</v>
      </c>
      <c r="N12" s="275">
        <v>15</v>
      </c>
      <c r="O12" s="274">
        <v>13</v>
      </c>
      <c r="P12" s="275"/>
      <c r="Q12" s="276"/>
      <c r="R12" s="277"/>
      <c r="S12" s="274"/>
      <c r="T12" s="277"/>
      <c r="U12" s="276"/>
      <c r="V12" s="277"/>
      <c r="W12" s="274"/>
      <c r="X12" s="277"/>
      <c r="Y12" s="274"/>
      <c r="Z12" s="277"/>
      <c r="AA12" s="276"/>
      <c r="AB12" s="277"/>
      <c r="AC12" s="274"/>
      <c r="AD12" s="275"/>
      <c r="AE12" s="276"/>
      <c r="AF12" s="277"/>
      <c r="AG12" s="274"/>
      <c r="AH12" s="277"/>
      <c r="AI12" s="274"/>
      <c r="AJ12" s="276"/>
      <c r="AK12" s="278"/>
      <c r="AL12" s="4">
        <f t="shared" si="3"/>
        <v>32</v>
      </c>
      <c r="AM12" s="5">
        <f t="shared" si="4"/>
        <v>4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 x14ac:dyDescent="0.2">
      <c r="A13" s="266">
        <f t="shared" si="6"/>
        <v>8</v>
      </c>
      <c r="B13" s="267"/>
      <c r="C13" s="268"/>
      <c r="D13" s="269" t="s">
        <v>294</v>
      </c>
      <c r="E13" s="269" t="s">
        <v>277</v>
      </c>
      <c r="F13" s="270"/>
      <c r="G13" s="269" t="s">
        <v>48</v>
      </c>
      <c r="H13" s="266" t="str">
        <f t="shared" si="0"/>
        <v>Non</v>
      </c>
      <c r="I13" s="271">
        <f t="shared" si="1"/>
        <v>80</v>
      </c>
      <c r="J13" s="272"/>
      <c r="K13" s="272">
        <f t="shared" si="2"/>
        <v>0</v>
      </c>
      <c r="L13" s="273"/>
      <c r="M13" s="274"/>
      <c r="N13" s="275">
        <v>40</v>
      </c>
      <c r="O13" s="274">
        <v>40</v>
      </c>
      <c r="P13" s="275"/>
      <c r="Q13" s="276"/>
      <c r="R13" s="277"/>
      <c r="S13" s="274"/>
      <c r="T13" s="277"/>
      <c r="U13" s="276"/>
      <c r="V13" s="277"/>
      <c r="W13" s="274"/>
      <c r="X13" s="277"/>
      <c r="Y13" s="274"/>
      <c r="Z13" s="277"/>
      <c r="AA13" s="276"/>
      <c r="AB13" s="277"/>
      <c r="AC13" s="274"/>
      <c r="AD13" s="275"/>
      <c r="AE13" s="276"/>
      <c r="AF13" s="277"/>
      <c r="AG13" s="274"/>
      <c r="AH13" s="277"/>
      <c r="AI13" s="274"/>
      <c r="AJ13" s="276"/>
      <c r="AK13" s="278"/>
      <c r="AL13" s="4">
        <f t="shared" si="3"/>
        <v>40</v>
      </c>
      <c r="AM13" s="5">
        <f t="shared" si="4"/>
        <v>2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 x14ac:dyDescent="0.2">
      <c r="A14" s="266">
        <f t="shared" si="6"/>
        <v>9</v>
      </c>
      <c r="B14" s="267"/>
      <c r="C14" s="268"/>
      <c r="D14" s="293" t="s">
        <v>340</v>
      </c>
      <c r="E14" s="293" t="s">
        <v>252</v>
      </c>
      <c r="F14" s="270"/>
      <c r="G14" s="293" t="s">
        <v>339</v>
      </c>
      <c r="H14" s="266" t="str">
        <f t="shared" si="0"/>
        <v>Non</v>
      </c>
      <c r="I14" s="271">
        <f t="shared" si="1"/>
        <v>64</v>
      </c>
      <c r="J14" s="272"/>
      <c r="K14" s="272">
        <f t="shared" si="2"/>
        <v>0</v>
      </c>
      <c r="L14" s="273"/>
      <c r="M14" s="274"/>
      <c r="N14" s="275"/>
      <c r="O14" s="274"/>
      <c r="P14" s="275"/>
      <c r="Q14" s="276"/>
      <c r="R14" s="277"/>
      <c r="S14" s="274"/>
      <c r="T14" s="277"/>
      <c r="U14" s="276"/>
      <c r="V14" s="277"/>
      <c r="W14" s="274"/>
      <c r="X14" s="277"/>
      <c r="Y14" s="274"/>
      <c r="Z14" s="277"/>
      <c r="AA14" s="276"/>
      <c r="AB14" s="277"/>
      <c r="AC14" s="274"/>
      <c r="AD14" s="275"/>
      <c r="AE14" s="276"/>
      <c r="AF14" s="277"/>
      <c r="AG14" s="274"/>
      <c r="AH14" s="277"/>
      <c r="AI14" s="274"/>
      <c r="AJ14" s="276">
        <v>32</v>
      </c>
      <c r="AK14" s="278">
        <v>32</v>
      </c>
      <c r="AL14" s="4">
        <f t="shared" si="3"/>
        <v>32</v>
      </c>
      <c r="AM14" s="5">
        <f t="shared" si="4"/>
        <v>2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 x14ac:dyDescent="0.2">
      <c r="A15" s="266">
        <f t="shared" si="6"/>
        <v>10</v>
      </c>
      <c r="B15" s="267"/>
      <c r="C15" s="292"/>
      <c r="D15" s="269" t="s">
        <v>295</v>
      </c>
      <c r="E15" s="269" t="s">
        <v>51</v>
      </c>
      <c r="F15" s="270"/>
      <c r="G15" s="269" t="s">
        <v>26</v>
      </c>
      <c r="H15" s="266" t="str">
        <f t="shared" si="0"/>
        <v>Non</v>
      </c>
      <c r="I15" s="271">
        <f t="shared" si="1"/>
        <v>58</v>
      </c>
      <c r="J15" s="272"/>
      <c r="K15" s="272">
        <f t="shared" si="2"/>
        <v>0</v>
      </c>
      <c r="L15" s="273"/>
      <c r="M15" s="274"/>
      <c r="N15" s="275">
        <v>32</v>
      </c>
      <c r="O15" s="274">
        <v>26</v>
      </c>
      <c r="P15" s="275"/>
      <c r="Q15" s="276"/>
      <c r="R15" s="277"/>
      <c r="S15" s="274"/>
      <c r="T15" s="277"/>
      <c r="U15" s="276"/>
      <c r="V15" s="277"/>
      <c r="W15" s="274"/>
      <c r="X15" s="277"/>
      <c r="Y15" s="274"/>
      <c r="Z15" s="277"/>
      <c r="AA15" s="276"/>
      <c r="AB15" s="277"/>
      <c r="AC15" s="274"/>
      <c r="AD15" s="275"/>
      <c r="AE15" s="276"/>
      <c r="AF15" s="277"/>
      <c r="AG15" s="274"/>
      <c r="AH15" s="277"/>
      <c r="AI15" s="274"/>
      <c r="AJ15" s="276"/>
      <c r="AK15" s="278"/>
      <c r="AL15" s="4">
        <f t="shared" si="3"/>
        <v>32</v>
      </c>
      <c r="AM15" s="5">
        <f t="shared" si="4"/>
        <v>2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 x14ac:dyDescent="0.2">
      <c r="A16" s="266">
        <f t="shared" si="6"/>
        <v>11</v>
      </c>
      <c r="B16" s="280"/>
      <c r="C16" s="281"/>
      <c r="D16" s="282" t="s">
        <v>136</v>
      </c>
      <c r="E16" s="282" t="s">
        <v>137</v>
      </c>
      <c r="F16" s="283"/>
      <c r="G16" s="282" t="s">
        <v>138</v>
      </c>
      <c r="H16" s="266" t="str">
        <f t="shared" si="0"/>
        <v>Non</v>
      </c>
      <c r="I16" s="326">
        <f t="shared" si="1"/>
        <v>45</v>
      </c>
      <c r="J16" s="285"/>
      <c r="K16" s="272">
        <f t="shared" si="2"/>
        <v>0</v>
      </c>
      <c r="L16" s="286">
        <v>19</v>
      </c>
      <c r="M16" s="288">
        <v>26</v>
      </c>
      <c r="N16" s="287"/>
      <c r="O16" s="288"/>
      <c r="P16" s="287"/>
      <c r="Q16" s="289"/>
      <c r="R16" s="290"/>
      <c r="S16" s="288"/>
      <c r="T16" s="290"/>
      <c r="U16" s="289"/>
      <c r="V16" s="290"/>
      <c r="W16" s="288"/>
      <c r="X16" s="290"/>
      <c r="Y16" s="288"/>
      <c r="Z16" s="290"/>
      <c r="AA16" s="289"/>
      <c r="AB16" s="290"/>
      <c r="AC16" s="288"/>
      <c r="AD16" s="287"/>
      <c r="AE16" s="289"/>
      <c r="AF16" s="290"/>
      <c r="AG16" s="288"/>
      <c r="AH16" s="290"/>
      <c r="AI16" s="288"/>
      <c r="AJ16" s="289"/>
      <c r="AK16" s="291"/>
      <c r="AL16" s="4">
        <f t="shared" si="3"/>
        <v>26</v>
      </c>
      <c r="AM16" s="5">
        <f t="shared" si="4"/>
        <v>2</v>
      </c>
      <c r="AN16" s="94">
        <f t="shared" si="5"/>
        <v>0</v>
      </c>
      <c r="AO16" s="4">
        <f t="shared" si="5"/>
        <v>0</v>
      </c>
      <c r="AP16" s="4">
        <f t="shared" si="5"/>
        <v>0</v>
      </c>
      <c r="AQ16" s="4">
        <f t="shared" si="5"/>
        <v>0</v>
      </c>
      <c r="AR16" s="4">
        <f t="shared" si="5"/>
        <v>0</v>
      </c>
      <c r="AS16" s="4">
        <f t="shared" si="5"/>
        <v>0</v>
      </c>
      <c r="AT16" s="4">
        <f t="shared" si="5"/>
        <v>0</v>
      </c>
      <c r="AU16" s="4">
        <f t="shared" si="5"/>
        <v>0</v>
      </c>
      <c r="AV16" s="4">
        <f t="shared" si="5"/>
        <v>0</v>
      </c>
      <c r="AW16" s="4">
        <f t="shared" si="5"/>
        <v>0</v>
      </c>
      <c r="AX16" s="4">
        <f t="shared" si="5"/>
        <v>0</v>
      </c>
      <c r="AY16" s="4">
        <f t="shared" si="5"/>
        <v>0</v>
      </c>
      <c r="AZ16" s="4">
        <f t="shared" si="5"/>
        <v>0</v>
      </c>
      <c r="BA16" s="95">
        <f t="shared" si="5"/>
        <v>0</v>
      </c>
      <c r="BB16" s="96"/>
      <c r="BC16" s="96"/>
    </row>
    <row r="17" spans="1:55" s="97" customFormat="1" ht="28.5" customHeight="1" x14ac:dyDescent="0.2">
      <c r="A17" s="266">
        <f t="shared" ref="A17:A25" si="7">A16+1</f>
        <v>12</v>
      </c>
      <c r="B17" s="267"/>
      <c r="C17" s="268"/>
      <c r="D17" s="269" t="s">
        <v>296</v>
      </c>
      <c r="E17" s="269" t="s">
        <v>297</v>
      </c>
      <c r="F17" s="270"/>
      <c r="G17" s="269" t="s">
        <v>48</v>
      </c>
      <c r="H17" s="266" t="str">
        <f t="shared" si="0"/>
        <v>Non</v>
      </c>
      <c r="I17" s="271">
        <f t="shared" si="1"/>
        <v>44</v>
      </c>
      <c r="J17" s="272"/>
      <c r="K17" s="272">
        <f t="shared" si="2"/>
        <v>0</v>
      </c>
      <c r="L17" s="273"/>
      <c r="M17" s="274"/>
      <c r="N17" s="275">
        <v>22</v>
      </c>
      <c r="O17" s="274">
        <v>22</v>
      </c>
      <c r="P17" s="275"/>
      <c r="Q17" s="276"/>
      <c r="R17" s="277"/>
      <c r="S17" s="274"/>
      <c r="T17" s="277"/>
      <c r="U17" s="276"/>
      <c r="V17" s="277"/>
      <c r="W17" s="274"/>
      <c r="X17" s="277"/>
      <c r="Y17" s="274"/>
      <c r="Z17" s="277"/>
      <c r="AA17" s="276"/>
      <c r="AB17" s="277"/>
      <c r="AC17" s="274"/>
      <c r="AD17" s="275"/>
      <c r="AE17" s="276"/>
      <c r="AF17" s="277"/>
      <c r="AG17" s="274"/>
      <c r="AH17" s="277"/>
      <c r="AI17" s="274"/>
      <c r="AJ17" s="276"/>
      <c r="AK17" s="278"/>
      <c r="AL17" s="4">
        <f t="shared" si="3"/>
        <v>22</v>
      </c>
      <c r="AM17" s="5">
        <f t="shared" si="4"/>
        <v>2</v>
      </c>
      <c r="AN17" s="94">
        <f t="shared" si="5"/>
        <v>0</v>
      </c>
      <c r="AO17" s="4">
        <f t="shared" si="5"/>
        <v>0</v>
      </c>
      <c r="AP17" s="4">
        <f t="shared" si="5"/>
        <v>0</v>
      </c>
      <c r="AQ17" s="4">
        <f t="shared" si="5"/>
        <v>0</v>
      </c>
      <c r="AR17" s="4">
        <f t="shared" si="5"/>
        <v>0</v>
      </c>
      <c r="AS17" s="4">
        <f t="shared" si="5"/>
        <v>0</v>
      </c>
      <c r="AT17" s="4">
        <f t="shared" si="5"/>
        <v>0</v>
      </c>
      <c r="AU17" s="4">
        <f t="shared" si="5"/>
        <v>0</v>
      </c>
      <c r="AV17" s="4">
        <f t="shared" si="5"/>
        <v>0</v>
      </c>
      <c r="AW17" s="4">
        <f t="shared" si="5"/>
        <v>0</v>
      </c>
      <c r="AX17" s="4">
        <f t="shared" si="5"/>
        <v>0</v>
      </c>
      <c r="AY17" s="4">
        <f t="shared" si="5"/>
        <v>0</v>
      </c>
      <c r="AZ17" s="4">
        <f t="shared" si="5"/>
        <v>0</v>
      </c>
      <c r="BA17" s="95">
        <f t="shared" si="5"/>
        <v>0</v>
      </c>
      <c r="BB17" s="96"/>
      <c r="BC17" s="96"/>
    </row>
    <row r="18" spans="1:55" s="97" customFormat="1" ht="24.95" customHeight="1" x14ac:dyDescent="0.2">
      <c r="A18" s="266">
        <f t="shared" si="7"/>
        <v>13</v>
      </c>
      <c r="B18" s="267"/>
      <c r="C18" s="292"/>
      <c r="D18" s="269" t="s">
        <v>298</v>
      </c>
      <c r="E18" s="269" t="s">
        <v>299</v>
      </c>
      <c r="F18" s="270"/>
      <c r="G18" s="269" t="s">
        <v>300</v>
      </c>
      <c r="H18" s="266" t="str">
        <f t="shared" si="0"/>
        <v>Non</v>
      </c>
      <c r="I18" s="271">
        <f t="shared" si="1"/>
        <v>36</v>
      </c>
      <c r="J18" s="272"/>
      <c r="K18" s="272">
        <f t="shared" si="2"/>
        <v>0</v>
      </c>
      <c r="L18" s="273"/>
      <c r="M18" s="274"/>
      <c r="N18" s="275">
        <v>19</v>
      </c>
      <c r="O18" s="274">
        <v>17</v>
      </c>
      <c r="P18" s="275"/>
      <c r="Q18" s="276"/>
      <c r="R18" s="277"/>
      <c r="S18" s="274"/>
      <c r="T18" s="277"/>
      <c r="U18" s="276"/>
      <c r="V18" s="277"/>
      <c r="W18" s="274"/>
      <c r="X18" s="277"/>
      <c r="Y18" s="274"/>
      <c r="Z18" s="277"/>
      <c r="AA18" s="276"/>
      <c r="AB18" s="277"/>
      <c r="AC18" s="274"/>
      <c r="AD18" s="275"/>
      <c r="AE18" s="276"/>
      <c r="AF18" s="277"/>
      <c r="AG18" s="274"/>
      <c r="AH18" s="277"/>
      <c r="AI18" s="274"/>
      <c r="AJ18" s="276"/>
      <c r="AK18" s="278"/>
      <c r="AL18" s="4">
        <f t="shared" si="3"/>
        <v>19</v>
      </c>
      <c r="AM18" s="5">
        <f t="shared" si="4"/>
        <v>2</v>
      </c>
      <c r="AN18" s="94">
        <f t="shared" si="5"/>
        <v>0</v>
      </c>
      <c r="AO18" s="4">
        <f t="shared" si="5"/>
        <v>0</v>
      </c>
      <c r="AP18" s="4">
        <f t="shared" si="5"/>
        <v>0</v>
      </c>
      <c r="AQ18" s="4">
        <f t="shared" si="5"/>
        <v>0</v>
      </c>
      <c r="AR18" s="4">
        <f t="shared" si="5"/>
        <v>0</v>
      </c>
      <c r="AS18" s="4">
        <f t="shared" si="5"/>
        <v>0</v>
      </c>
      <c r="AT18" s="4">
        <f t="shared" si="5"/>
        <v>0</v>
      </c>
      <c r="AU18" s="4">
        <f t="shared" si="5"/>
        <v>0</v>
      </c>
      <c r="AV18" s="4">
        <f t="shared" si="5"/>
        <v>0</v>
      </c>
      <c r="AW18" s="4">
        <f t="shared" si="5"/>
        <v>0</v>
      </c>
      <c r="AX18" s="4">
        <f t="shared" si="5"/>
        <v>0</v>
      </c>
      <c r="AY18" s="4">
        <f t="shared" si="5"/>
        <v>0</v>
      </c>
      <c r="AZ18" s="4">
        <f t="shared" si="5"/>
        <v>0</v>
      </c>
      <c r="BA18" s="95">
        <f t="shared" si="5"/>
        <v>0</v>
      </c>
      <c r="BB18" s="96"/>
      <c r="BC18" s="96"/>
    </row>
    <row r="19" spans="1:55" s="97" customFormat="1" ht="24.95" customHeight="1" x14ac:dyDescent="0.2">
      <c r="A19" s="266">
        <f t="shared" si="7"/>
        <v>14</v>
      </c>
      <c r="B19" s="267"/>
      <c r="C19" s="292"/>
      <c r="D19" s="269" t="s">
        <v>306</v>
      </c>
      <c r="E19" s="269" t="s">
        <v>307</v>
      </c>
      <c r="F19" s="270"/>
      <c r="G19" s="269" t="s">
        <v>308</v>
      </c>
      <c r="H19" s="266" t="str">
        <f t="shared" si="0"/>
        <v>Non</v>
      </c>
      <c r="I19" s="271">
        <f t="shared" si="1"/>
        <v>31</v>
      </c>
      <c r="J19" s="272"/>
      <c r="K19" s="272">
        <f t="shared" si="2"/>
        <v>0</v>
      </c>
      <c r="L19" s="273"/>
      <c r="M19" s="274"/>
      <c r="N19" s="275">
        <v>11</v>
      </c>
      <c r="O19" s="274">
        <v>20</v>
      </c>
      <c r="P19" s="275"/>
      <c r="Q19" s="276"/>
      <c r="R19" s="277"/>
      <c r="S19" s="274"/>
      <c r="T19" s="277"/>
      <c r="U19" s="276"/>
      <c r="V19" s="277"/>
      <c r="W19" s="274"/>
      <c r="X19" s="277"/>
      <c r="Y19" s="274"/>
      <c r="Z19" s="277"/>
      <c r="AA19" s="276"/>
      <c r="AB19" s="277"/>
      <c r="AC19" s="274"/>
      <c r="AD19" s="275"/>
      <c r="AE19" s="276"/>
      <c r="AF19" s="277"/>
      <c r="AG19" s="274"/>
      <c r="AH19" s="277"/>
      <c r="AI19" s="274"/>
      <c r="AJ19" s="276"/>
      <c r="AK19" s="278"/>
      <c r="AL19" s="4">
        <f t="shared" si="3"/>
        <v>20</v>
      </c>
      <c r="AM19" s="5">
        <f t="shared" si="4"/>
        <v>2</v>
      </c>
      <c r="AN19" s="94">
        <f t="shared" si="5"/>
        <v>0</v>
      </c>
      <c r="AO19" s="4">
        <f t="shared" si="5"/>
        <v>0</v>
      </c>
      <c r="AP19" s="4">
        <f t="shared" si="5"/>
        <v>0</v>
      </c>
      <c r="AQ19" s="4">
        <f t="shared" si="5"/>
        <v>0</v>
      </c>
      <c r="AR19" s="4">
        <f t="shared" si="5"/>
        <v>0</v>
      </c>
      <c r="AS19" s="4">
        <f t="shared" si="5"/>
        <v>0</v>
      </c>
      <c r="AT19" s="4">
        <f t="shared" si="5"/>
        <v>0</v>
      </c>
      <c r="AU19" s="4">
        <f t="shared" si="5"/>
        <v>0</v>
      </c>
      <c r="AV19" s="4">
        <f t="shared" si="5"/>
        <v>0</v>
      </c>
      <c r="AW19" s="4">
        <f t="shared" si="5"/>
        <v>0</v>
      </c>
      <c r="AX19" s="4">
        <f t="shared" si="5"/>
        <v>0</v>
      </c>
      <c r="AY19" s="4">
        <f t="shared" si="5"/>
        <v>0</v>
      </c>
      <c r="AZ19" s="4">
        <f t="shared" si="5"/>
        <v>0</v>
      </c>
      <c r="BA19" s="95">
        <f t="shared" si="5"/>
        <v>0</v>
      </c>
      <c r="BB19" s="96"/>
      <c r="BC19" s="96"/>
    </row>
    <row r="20" spans="1:55" s="97" customFormat="1" ht="24.95" customHeight="1" x14ac:dyDescent="0.2">
      <c r="A20" s="266">
        <f t="shared" si="7"/>
        <v>15</v>
      </c>
      <c r="B20" s="267"/>
      <c r="C20" s="268"/>
      <c r="D20" s="269" t="s">
        <v>303</v>
      </c>
      <c r="E20" s="269" t="s">
        <v>304</v>
      </c>
      <c r="F20" s="270"/>
      <c r="G20" s="269" t="s">
        <v>26</v>
      </c>
      <c r="H20" s="266" t="str">
        <f t="shared" si="0"/>
        <v>Non</v>
      </c>
      <c r="I20" s="271">
        <f t="shared" si="1"/>
        <v>31</v>
      </c>
      <c r="J20" s="272"/>
      <c r="K20" s="272">
        <f t="shared" si="2"/>
        <v>0</v>
      </c>
      <c r="L20" s="273"/>
      <c r="M20" s="274"/>
      <c r="N20" s="275">
        <v>16</v>
      </c>
      <c r="O20" s="274">
        <v>15</v>
      </c>
      <c r="P20" s="275"/>
      <c r="Q20" s="276"/>
      <c r="R20" s="277"/>
      <c r="S20" s="274"/>
      <c r="T20" s="277"/>
      <c r="U20" s="276"/>
      <c r="V20" s="277"/>
      <c r="W20" s="274"/>
      <c r="X20" s="277"/>
      <c r="Y20" s="274"/>
      <c r="Z20" s="277"/>
      <c r="AA20" s="276"/>
      <c r="AB20" s="277"/>
      <c r="AC20" s="274"/>
      <c r="AD20" s="275"/>
      <c r="AE20" s="276"/>
      <c r="AF20" s="277"/>
      <c r="AG20" s="274"/>
      <c r="AH20" s="277"/>
      <c r="AI20" s="274"/>
      <c r="AJ20" s="276"/>
      <c r="AK20" s="278"/>
      <c r="AL20" s="4">
        <f t="shared" si="3"/>
        <v>16</v>
      </c>
      <c r="AM20" s="5">
        <f t="shared" si="4"/>
        <v>2</v>
      </c>
      <c r="AN20" s="94">
        <f t="shared" si="5"/>
        <v>0</v>
      </c>
      <c r="AO20" s="4">
        <f t="shared" si="5"/>
        <v>0</v>
      </c>
      <c r="AP20" s="4">
        <f t="shared" si="5"/>
        <v>0</v>
      </c>
      <c r="AQ20" s="4">
        <f t="shared" si="5"/>
        <v>0</v>
      </c>
      <c r="AR20" s="4">
        <f t="shared" si="5"/>
        <v>0</v>
      </c>
      <c r="AS20" s="4">
        <f t="shared" si="5"/>
        <v>0</v>
      </c>
      <c r="AT20" s="4">
        <f t="shared" si="5"/>
        <v>0</v>
      </c>
      <c r="AU20" s="4">
        <f t="shared" si="5"/>
        <v>0</v>
      </c>
      <c r="AV20" s="4">
        <f t="shared" si="5"/>
        <v>0</v>
      </c>
      <c r="AW20" s="4">
        <f t="shared" si="5"/>
        <v>0</v>
      </c>
      <c r="AX20" s="4">
        <f t="shared" si="5"/>
        <v>0</v>
      </c>
      <c r="AY20" s="4">
        <f t="shared" si="5"/>
        <v>0</v>
      </c>
      <c r="AZ20" s="4">
        <f t="shared" si="5"/>
        <v>0</v>
      </c>
      <c r="BA20" s="95">
        <f t="shared" si="5"/>
        <v>0</v>
      </c>
      <c r="BB20" s="96"/>
      <c r="BC20" s="96"/>
    </row>
    <row r="21" spans="1:55" s="97" customFormat="1" ht="24.95" customHeight="1" x14ac:dyDescent="0.2">
      <c r="A21" s="266">
        <f t="shared" si="7"/>
        <v>16</v>
      </c>
      <c r="B21" s="267"/>
      <c r="C21" s="268"/>
      <c r="D21" s="269" t="s">
        <v>121</v>
      </c>
      <c r="E21" s="269" t="s">
        <v>204</v>
      </c>
      <c r="F21" s="270"/>
      <c r="G21" s="269" t="s">
        <v>48</v>
      </c>
      <c r="H21" s="266" t="str">
        <f t="shared" si="0"/>
        <v>Non</v>
      </c>
      <c r="I21" s="271">
        <f t="shared" si="1"/>
        <v>29</v>
      </c>
      <c r="J21" s="272"/>
      <c r="K21" s="272">
        <f t="shared" si="2"/>
        <v>0</v>
      </c>
      <c r="L21" s="273"/>
      <c r="M21" s="274"/>
      <c r="N21" s="275">
        <v>17</v>
      </c>
      <c r="O21" s="274">
        <v>12</v>
      </c>
      <c r="P21" s="275"/>
      <c r="Q21" s="276"/>
      <c r="R21" s="277"/>
      <c r="S21" s="274"/>
      <c r="T21" s="277"/>
      <c r="U21" s="276"/>
      <c r="V21" s="277"/>
      <c r="W21" s="274"/>
      <c r="X21" s="277"/>
      <c r="Y21" s="274"/>
      <c r="Z21" s="277"/>
      <c r="AA21" s="276"/>
      <c r="AB21" s="277"/>
      <c r="AC21" s="274"/>
      <c r="AD21" s="275"/>
      <c r="AE21" s="276"/>
      <c r="AF21" s="277"/>
      <c r="AG21" s="274"/>
      <c r="AH21" s="277"/>
      <c r="AI21" s="274"/>
      <c r="AJ21" s="276"/>
      <c r="AK21" s="278"/>
      <c r="AL21" s="4">
        <f t="shared" si="3"/>
        <v>17</v>
      </c>
      <c r="AM21" s="5">
        <f t="shared" si="4"/>
        <v>2</v>
      </c>
      <c r="AN21" s="94">
        <f t="shared" si="5"/>
        <v>0</v>
      </c>
      <c r="AO21" s="4">
        <f t="shared" si="5"/>
        <v>0</v>
      </c>
      <c r="AP21" s="4">
        <f t="shared" si="5"/>
        <v>0</v>
      </c>
      <c r="AQ21" s="4">
        <f t="shared" si="5"/>
        <v>0</v>
      </c>
      <c r="AR21" s="4">
        <f t="shared" si="5"/>
        <v>0</v>
      </c>
      <c r="AS21" s="4">
        <f t="shared" si="5"/>
        <v>0</v>
      </c>
      <c r="AT21" s="4">
        <f t="shared" si="5"/>
        <v>0</v>
      </c>
      <c r="AU21" s="4">
        <f t="shared" si="5"/>
        <v>0</v>
      </c>
      <c r="AV21" s="4">
        <f t="shared" si="5"/>
        <v>0</v>
      </c>
      <c r="AW21" s="4">
        <f t="shared" si="5"/>
        <v>0</v>
      </c>
      <c r="AX21" s="4">
        <f t="shared" si="5"/>
        <v>0</v>
      </c>
      <c r="AY21" s="4">
        <f t="shared" si="5"/>
        <v>0</v>
      </c>
      <c r="AZ21" s="4">
        <f t="shared" si="5"/>
        <v>0</v>
      </c>
      <c r="BA21" s="95">
        <f t="shared" si="5"/>
        <v>0</v>
      </c>
      <c r="BB21" s="96"/>
      <c r="BC21" s="96"/>
    </row>
    <row r="22" spans="1:55" s="97" customFormat="1" ht="22.5" customHeight="1" thickBot="1" x14ac:dyDescent="0.25">
      <c r="A22" s="266">
        <f t="shared" si="7"/>
        <v>17</v>
      </c>
      <c r="B22" s="267"/>
      <c r="C22" s="268"/>
      <c r="D22" s="269" t="s">
        <v>305</v>
      </c>
      <c r="E22" s="269" t="s">
        <v>304</v>
      </c>
      <c r="F22" s="270"/>
      <c r="G22" s="269" t="s">
        <v>48</v>
      </c>
      <c r="H22" s="266" t="str">
        <f t="shared" si="0"/>
        <v>Non</v>
      </c>
      <c r="I22" s="271">
        <f t="shared" si="1"/>
        <v>27</v>
      </c>
      <c r="J22" s="272"/>
      <c r="K22" s="272">
        <f t="shared" si="2"/>
        <v>0</v>
      </c>
      <c r="L22" s="273"/>
      <c r="M22" s="274"/>
      <c r="N22" s="275">
        <v>13</v>
      </c>
      <c r="O22" s="274">
        <v>14</v>
      </c>
      <c r="P22" s="275"/>
      <c r="Q22" s="276"/>
      <c r="R22" s="277"/>
      <c r="S22" s="274"/>
      <c r="T22" s="277"/>
      <c r="U22" s="276"/>
      <c r="V22" s="277"/>
      <c r="W22" s="274"/>
      <c r="X22" s="277"/>
      <c r="Y22" s="274"/>
      <c r="Z22" s="277"/>
      <c r="AA22" s="276"/>
      <c r="AB22" s="277"/>
      <c r="AC22" s="274"/>
      <c r="AD22" s="275"/>
      <c r="AE22" s="276"/>
      <c r="AF22" s="277"/>
      <c r="AG22" s="274"/>
      <c r="AH22" s="277"/>
      <c r="AI22" s="274"/>
      <c r="AJ22" s="276"/>
      <c r="AK22" s="278"/>
      <c r="AL22" s="4">
        <f t="shared" si="3"/>
        <v>14</v>
      </c>
      <c r="AM22" s="5">
        <f t="shared" si="4"/>
        <v>2</v>
      </c>
      <c r="AN22" s="94">
        <f t="shared" si="5"/>
        <v>0</v>
      </c>
      <c r="AO22" s="4">
        <f t="shared" si="5"/>
        <v>0</v>
      </c>
      <c r="AP22" s="4">
        <f t="shared" si="5"/>
        <v>0</v>
      </c>
      <c r="AQ22" s="4">
        <f t="shared" si="5"/>
        <v>0</v>
      </c>
      <c r="AR22" s="4">
        <f t="shared" si="5"/>
        <v>0</v>
      </c>
      <c r="AS22" s="4">
        <f t="shared" si="5"/>
        <v>0</v>
      </c>
      <c r="AT22" s="4">
        <f t="shared" si="5"/>
        <v>0</v>
      </c>
      <c r="AU22" s="4">
        <f t="shared" si="5"/>
        <v>0</v>
      </c>
      <c r="AV22" s="4">
        <f t="shared" si="5"/>
        <v>0</v>
      </c>
      <c r="AW22" s="4">
        <f t="shared" si="5"/>
        <v>0</v>
      </c>
      <c r="AX22" s="4">
        <f t="shared" si="5"/>
        <v>0</v>
      </c>
      <c r="AY22" s="4">
        <f t="shared" si="5"/>
        <v>0</v>
      </c>
      <c r="AZ22" s="4">
        <f t="shared" si="5"/>
        <v>0</v>
      </c>
      <c r="BA22" s="95">
        <f t="shared" si="5"/>
        <v>0</v>
      </c>
      <c r="BB22" s="96"/>
      <c r="BC22" s="96"/>
    </row>
    <row r="23" spans="1:55" s="97" customFormat="1" ht="24.95" hidden="1" customHeight="1" x14ac:dyDescent="0.2">
      <c r="A23" s="39">
        <f t="shared" si="7"/>
        <v>18</v>
      </c>
      <c r="B23" s="51"/>
      <c r="C23" s="52"/>
      <c r="D23" s="57"/>
      <c r="E23" s="57"/>
      <c r="F23" s="58"/>
      <c r="G23" s="57"/>
      <c r="H23" s="39" t="str">
        <f t="shared" ref="H23:H35" si="8">IF(COUNTA(AK23)&gt;0,IF(COUNTA(L23:AK23)&lt;classé,"Non","Oui"),"Non")</f>
        <v>Non</v>
      </c>
      <c r="I23" s="14">
        <f t="shared" ref="I23:I35" si="9">SUM(L23:AK23)-SUM(AN23:BA23)+K23</f>
        <v>0</v>
      </c>
      <c r="J23" s="117"/>
      <c r="K23" s="143">
        <f t="shared" ref="K23:K35" si="10">COUNTIF(L$5:AK$5,$D23)*4</f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ref="AL23:AL35" si="11">MAX(L23:AK23)</f>
        <v>0</v>
      </c>
      <c r="AM23" s="5">
        <f t="shared" ref="AM23:AM24" si="12">COUNTA(L23:AK23)</f>
        <v>0</v>
      </c>
      <c r="AN23" s="94">
        <f t="shared" si="5"/>
        <v>0</v>
      </c>
      <c r="AO23" s="4">
        <f t="shared" si="5"/>
        <v>0</v>
      </c>
      <c r="AP23" s="4">
        <f t="shared" si="5"/>
        <v>0</v>
      </c>
      <c r="AQ23" s="4">
        <f t="shared" ref="AQ23:BA23" si="13">IF($AM23&gt;Nbcourse+AQ$3-1-$J23,LARGE($L23:$AK23,Nbcourse+AQ$3-$J23),0)</f>
        <v>0</v>
      </c>
      <c r="AR23" s="4">
        <f t="shared" si="13"/>
        <v>0</v>
      </c>
      <c r="AS23" s="4">
        <f t="shared" si="13"/>
        <v>0</v>
      </c>
      <c r="AT23" s="4">
        <f t="shared" si="13"/>
        <v>0</v>
      </c>
      <c r="AU23" s="4">
        <f t="shared" si="13"/>
        <v>0</v>
      </c>
      <c r="AV23" s="4">
        <f t="shared" si="13"/>
        <v>0</v>
      </c>
      <c r="AW23" s="4">
        <f t="shared" si="13"/>
        <v>0</v>
      </c>
      <c r="AX23" s="4">
        <f t="shared" si="13"/>
        <v>0</v>
      </c>
      <c r="AY23" s="4">
        <f t="shared" si="13"/>
        <v>0</v>
      </c>
      <c r="AZ23" s="4">
        <f t="shared" si="13"/>
        <v>0</v>
      </c>
      <c r="BA23" s="95">
        <f t="shared" si="13"/>
        <v>0</v>
      </c>
      <c r="BB23" s="96"/>
      <c r="BC23" s="96"/>
    </row>
    <row r="24" spans="1:55" s="97" customFormat="1" ht="24.95" hidden="1" customHeight="1" x14ac:dyDescent="0.2">
      <c r="A24" s="39">
        <f t="shared" si="7"/>
        <v>19</v>
      </c>
      <c r="B24" s="51"/>
      <c r="C24" s="52"/>
      <c r="D24" s="57"/>
      <c r="E24" s="57"/>
      <c r="F24" s="58"/>
      <c r="G24" s="57"/>
      <c r="H24" s="39" t="str">
        <f t="shared" si="8"/>
        <v>Non</v>
      </c>
      <c r="I24" s="14">
        <f t="shared" si="9"/>
        <v>0</v>
      </c>
      <c r="J24" s="117"/>
      <c r="K24" s="143">
        <f t="shared" si="10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11"/>
        <v>0</v>
      </c>
      <c r="AM24" s="5">
        <f t="shared" si="12"/>
        <v>0</v>
      </c>
      <c r="AN24" s="94">
        <f t="shared" ref="AN24:BA24" si="14">IF($AM24&gt;Nbcourse+AN$3-1-$J24,LARGE($L24:$AK24,Nbcourse+AN$3-$J24),0)</f>
        <v>0</v>
      </c>
      <c r="AO24" s="4">
        <f t="shared" si="14"/>
        <v>0</v>
      </c>
      <c r="AP24" s="4">
        <f t="shared" si="14"/>
        <v>0</v>
      </c>
      <c r="AQ24" s="4">
        <f t="shared" si="14"/>
        <v>0</v>
      </c>
      <c r="AR24" s="4">
        <f t="shared" si="14"/>
        <v>0</v>
      </c>
      <c r="AS24" s="4">
        <f t="shared" si="14"/>
        <v>0</v>
      </c>
      <c r="AT24" s="4">
        <f t="shared" si="14"/>
        <v>0</v>
      </c>
      <c r="AU24" s="4">
        <f t="shared" si="14"/>
        <v>0</v>
      </c>
      <c r="AV24" s="4">
        <f t="shared" si="14"/>
        <v>0</v>
      </c>
      <c r="AW24" s="4">
        <f t="shared" si="14"/>
        <v>0</v>
      </c>
      <c r="AX24" s="4">
        <f t="shared" si="14"/>
        <v>0</v>
      </c>
      <c r="AY24" s="4">
        <f t="shared" si="14"/>
        <v>0</v>
      </c>
      <c r="AZ24" s="4">
        <f t="shared" si="14"/>
        <v>0</v>
      </c>
      <c r="BA24" s="95">
        <f t="shared" si="14"/>
        <v>0</v>
      </c>
      <c r="BB24" s="96"/>
      <c r="BC24" s="96"/>
    </row>
    <row r="25" spans="1:55" s="97" customFormat="1" ht="24.95" hidden="1" customHeight="1" x14ac:dyDescent="0.2">
      <c r="A25" s="39">
        <f t="shared" si="7"/>
        <v>20</v>
      </c>
      <c r="B25" s="51"/>
      <c r="C25" s="56"/>
      <c r="D25" s="57"/>
      <c r="E25" s="57"/>
      <c r="F25" s="58"/>
      <c r="G25" s="57"/>
      <c r="H25" s="39" t="str">
        <f t="shared" si="8"/>
        <v>Non</v>
      </c>
      <c r="I25" s="14">
        <f t="shared" si="9"/>
        <v>0</v>
      </c>
      <c r="J25" s="117"/>
      <c r="K25" s="143">
        <f t="shared" si="10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11"/>
        <v>0</v>
      </c>
      <c r="AM25" s="5">
        <f t="shared" ref="AM25:AM34" si="15">COUNTA(L25:AK25)</f>
        <v>0</v>
      </c>
      <c r="AN25" s="94">
        <f t="shared" si="5"/>
        <v>0</v>
      </c>
      <c r="AO25" s="4">
        <f t="shared" si="5"/>
        <v>0</v>
      </c>
      <c r="AP25" s="4">
        <f t="shared" si="5"/>
        <v>0</v>
      </c>
      <c r="AQ25" s="4">
        <f t="shared" si="5"/>
        <v>0</v>
      </c>
      <c r="AR25" s="4">
        <f t="shared" si="5"/>
        <v>0</v>
      </c>
      <c r="AS25" s="4">
        <f t="shared" si="5"/>
        <v>0</v>
      </c>
      <c r="AT25" s="4">
        <f t="shared" si="5"/>
        <v>0</v>
      </c>
      <c r="AU25" s="4">
        <f t="shared" si="5"/>
        <v>0</v>
      </c>
      <c r="AV25" s="4">
        <f t="shared" si="5"/>
        <v>0</v>
      </c>
      <c r="AW25" s="4">
        <f t="shared" si="5"/>
        <v>0</v>
      </c>
      <c r="AX25" s="4">
        <f t="shared" si="5"/>
        <v>0</v>
      </c>
      <c r="AY25" s="4">
        <f t="shared" si="5"/>
        <v>0</v>
      </c>
      <c r="AZ25" s="4">
        <f t="shared" si="5"/>
        <v>0</v>
      </c>
      <c r="BA25" s="95">
        <f t="shared" si="5"/>
        <v>0</v>
      </c>
      <c r="BB25" s="96"/>
      <c r="BC25" s="96"/>
    </row>
    <row r="26" spans="1:55" s="97" customFormat="1" ht="24.95" hidden="1" customHeight="1" x14ac:dyDescent="0.2">
      <c r="A26" s="62">
        <f t="shared" si="6"/>
        <v>21</v>
      </c>
      <c r="B26" s="51"/>
      <c r="C26" s="71"/>
      <c r="D26" s="68"/>
      <c r="E26" s="68"/>
      <c r="F26" s="69"/>
      <c r="G26" s="68"/>
      <c r="H26" s="39" t="str">
        <f t="shared" si="8"/>
        <v>Non</v>
      </c>
      <c r="I26" s="63">
        <f t="shared" si="9"/>
        <v>0</v>
      </c>
      <c r="J26" s="117"/>
      <c r="K26" s="143">
        <f t="shared" si="10"/>
        <v>0</v>
      </c>
      <c r="L26" s="70"/>
      <c r="M26" s="64"/>
      <c r="N26" s="65"/>
      <c r="O26" s="64"/>
      <c r="P26" s="65"/>
      <c r="Q26" s="66"/>
      <c r="R26" s="67"/>
      <c r="S26" s="64"/>
      <c r="T26" s="67"/>
      <c r="U26" s="66"/>
      <c r="V26" s="67"/>
      <c r="W26" s="64"/>
      <c r="X26" s="67"/>
      <c r="Y26" s="64"/>
      <c r="Z26" s="67"/>
      <c r="AA26" s="66"/>
      <c r="AB26" s="67"/>
      <c r="AC26" s="64"/>
      <c r="AD26" s="65"/>
      <c r="AE26" s="66"/>
      <c r="AF26" s="67"/>
      <c r="AG26" s="64"/>
      <c r="AH26" s="67"/>
      <c r="AI26" s="64"/>
      <c r="AJ26" s="66"/>
      <c r="AK26" s="83"/>
      <c r="AL26" s="4">
        <f t="shared" si="11"/>
        <v>0</v>
      </c>
      <c r="AM26" s="5">
        <f t="shared" si="15"/>
        <v>0</v>
      </c>
      <c r="AN26" s="94">
        <f t="shared" ref="AN26:BA35" si="16">IF($AM26&gt;Nbcourse+AN$3-1-$J26,LARGE($L26:$AK26,Nbcourse+AN$3-$J26),0)</f>
        <v>0</v>
      </c>
      <c r="AO26" s="4">
        <f t="shared" si="16"/>
        <v>0</v>
      </c>
      <c r="AP26" s="4">
        <f t="shared" si="16"/>
        <v>0</v>
      </c>
      <c r="AQ26" s="4">
        <f t="shared" si="16"/>
        <v>0</v>
      </c>
      <c r="AR26" s="4">
        <f t="shared" si="16"/>
        <v>0</v>
      </c>
      <c r="AS26" s="4">
        <f t="shared" si="16"/>
        <v>0</v>
      </c>
      <c r="AT26" s="4">
        <f t="shared" si="16"/>
        <v>0</v>
      </c>
      <c r="AU26" s="4">
        <f t="shared" si="16"/>
        <v>0</v>
      </c>
      <c r="AV26" s="4">
        <f t="shared" si="16"/>
        <v>0</v>
      </c>
      <c r="AW26" s="4">
        <f t="shared" si="16"/>
        <v>0</v>
      </c>
      <c r="AX26" s="4">
        <f t="shared" si="16"/>
        <v>0</v>
      </c>
      <c r="AY26" s="4">
        <f t="shared" si="16"/>
        <v>0</v>
      </c>
      <c r="AZ26" s="4">
        <f t="shared" si="16"/>
        <v>0</v>
      </c>
      <c r="BA26" s="95">
        <f t="shared" si="16"/>
        <v>0</v>
      </c>
      <c r="BB26" s="96"/>
      <c r="BC26" s="96"/>
    </row>
    <row r="27" spans="1:55" s="97" customFormat="1" ht="24.95" hidden="1" customHeight="1" x14ac:dyDescent="0.2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8"/>
        <v>Non</v>
      </c>
      <c r="I27" s="14">
        <f t="shared" si="9"/>
        <v>0</v>
      </c>
      <c r="J27" s="117"/>
      <c r="K27" s="143">
        <f t="shared" si="10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11"/>
        <v>0</v>
      </c>
      <c r="AM27" s="5">
        <f t="shared" si="15"/>
        <v>0</v>
      </c>
      <c r="AN27" s="94">
        <f t="shared" si="16"/>
        <v>0</v>
      </c>
      <c r="AO27" s="4">
        <f t="shared" si="16"/>
        <v>0</v>
      </c>
      <c r="AP27" s="4">
        <f t="shared" si="16"/>
        <v>0</v>
      </c>
      <c r="AQ27" s="4">
        <f t="shared" si="16"/>
        <v>0</v>
      </c>
      <c r="AR27" s="4">
        <f t="shared" si="16"/>
        <v>0</v>
      </c>
      <c r="AS27" s="4">
        <f t="shared" si="16"/>
        <v>0</v>
      </c>
      <c r="AT27" s="4">
        <f t="shared" si="16"/>
        <v>0</v>
      </c>
      <c r="AU27" s="4">
        <f t="shared" si="16"/>
        <v>0</v>
      </c>
      <c r="AV27" s="4">
        <f t="shared" si="16"/>
        <v>0</v>
      </c>
      <c r="AW27" s="4">
        <f t="shared" si="16"/>
        <v>0</v>
      </c>
      <c r="AX27" s="4">
        <f t="shared" si="16"/>
        <v>0</v>
      </c>
      <c r="AY27" s="4">
        <f t="shared" si="16"/>
        <v>0</v>
      </c>
      <c r="AZ27" s="4">
        <f t="shared" si="16"/>
        <v>0</v>
      </c>
      <c r="BA27" s="95">
        <f t="shared" si="16"/>
        <v>0</v>
      </c>
      <c r="BB27" s="96"/>
      <c r="BC27" s="96"/>
    </row>
    <row r="28" spans="1:55" s="97" customFormat="1" ht="24.95" hidden="1" customHeight="1" x14ac:dyDescent="0.2">
      <c r="A28" s="39">
        <f t="shared" si="6"/>
        <v>23</v>
      </c>
      <c r="B28" s="51"/>
      <c r="C28" s="52"/>
      <c r="D28" s="57"/>
      <c r="E28" s="57"/>
      <c r="F28" s="58"/>
      <c r="G28" s="57"/>
      <c r="H28" s="39" t="str">
        <f t="shared" si="8"/>
        <v>Non</v>
      </c>
      <c r="I28" s="14">
        <f t="shared" si="9"/>
        <v>0</v>
      </c>
      <c r="J28" s="117"/>
      <c r="K28" s="143">
        <f t="shared" si="10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11"/>
        <v>0</v>
      </c>
      <c r="AM28" s="5">
        <f t="shared" si="15"/>
        <v>0</v>
      </c>
      <c r="AN28" s="94">
        <f t="shared" si="16"/>
        <v>0</v>
      </c>
      <c r="AO28" s="4">
        <f t="shared" si="16"/>
        <v>0</v>
      </c>
      <c r="AP28" s="4">
        <f t="shared" si="16"/>
        <v>0</v>
      </c>
      <c r="AQ28" s="4">
        <f t="shared" si="16"/>
        <v>0</v>
      </c>
      <c r="AR28" s="4">
        <f t="shared" si="16"/>
        <v>0</v>
      </c>
      <c r="AS28" s="4">
        <f t="shared" si="16"/>
        <v>0</v>
      </c>
      <c r="AT28" s="4">
        <f t="shared" si="16"/>
        <v>0</v>
      </c>
      <c r="AU28" s="4">
        <f t="shared" si="16"/>
        <v>0</v>
      </c>
      <c r="AV28" s="4">
        <f t="shared" si="16"/>
        <v>0</v>
      </c>
      <c r="AW28" s="4">
        <f t="shared" si="16"/>
        <v>0</v>
      </c>
      <c r="AX28" s="4">
        <f t="shared" si="16"/>
        <v>0</v>
      </c>
      <c r="AY28" s="4">
        <f t="shared" si="16"/>
        <v>0</v>
      </c>
      <c r="AZ28" s="4">
        <f t="shared" si="16"/>
        <v>0</v>
      </c>
      <c r="BA28" s="95">
        <f t="shared" si="16"/>
        <v>0</v>
      </c>
      <c r="BB28" s="96"/>
      <c r="BC28" s="96"/>
    </row>
    <row r="29" spans="1:55" s="97" customFormat="1" ht="24.95" hidden="1" customHeight="1" x14ac:dyDescent="0.2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8"/>
        <v>Non</v>
      </c>
      <c r="I29" s="14">
        <f t="shared" si="9"/>
        <v>0</v>
      </c>
      <c r="J29" s="117"/>
      <c r="K29" s="143">
        <f t="shared" si="10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11"/>
        <v>0</v>
      </c>
      <c r="AM29" s="5">
        <f t="shared" si="15"/>
        <v>0</v>
      </c>
      <c r="AN29" s="94">
        <f t="shared" si="16"/>
        <v>0</v>
      </c>
      <c r="AO29" s="4">
        <f t="shared" si="16"/>
        <v>0</v>
      </c>
      <c r="AP29" s="4">
        <f t="shared" si="16"/>
        <v>0</v>
      </c>
      <c r="AQ29" s="4">
        <f t="shared" si="16"/>
        <v>0</v>
      </c>
      <c r="AR29" s="4">
        <f t="shared" si="16"/>
        <v>0</v>
      </c>
      <c r="AS29" s="4">
        <f t="shared" si="16"/>
        <v>0</v>
      </c>
      <c r="AT29" s="4">
        <f t="shared" si="16"/>
        <v>0</v>
      </c>
      <c r="AU29" s="4">
        <f t="shared" si="16"/>
        <v>0</v>
      </c>
      <c r="AV29" s="4">
        <f t="shared" si="16"/>
        <v>0</v>
      </c>
      <c r="AW29" s="4">
        <f t="shared" si="16"/>
        <v>0</v>
      </c>
      <c r="AX29" s="4">
        <f t="shared" si="16"/>
        <v>0</v>
      </c>
      <c r="AY29" s="4">
        <f t="shared" si="16"/>
        <v>0</v>
      </c>
      <c r="AZ29" s="4">
        <f t="shared" si="16"/>
        <v>0</v>
      </c>
      <c r="BA29" s="95">
        <f t="shared" si="16"/>
        <v>0</v>
      </c>
      <c r="BB29" s="96"/>
      <c r="BC29" s="96"/>
    </row>
    <row r="30" spans="1:55" s="97" customFormat="1" ht="24.95" hidden="1" customHeight="1" x14ac:dyDescent="0.2">
      <c r="A30" s="39">
        <f t="shared" si="6"/>
        <v>25</v>
      </c>
      <c r="B30" s="51"/>
      <c r="C30" s="52"/>
      <c r="D30" s="57"/>
      <c r="E30" s="57"/>
      <c r="F30" s="58"/>
      <c r="G30" s="57"/>
      <c r="H30" s="39" t="str">
        <f t="shared" si="8"/>
        <v>Non</v>
      </c>
      <c r="I30" s="14">
        <f t="shared" si="9"/>
        <v>0</v>
      </c>
      <c r="J30" s="117"/>
      <c r="K30" s="143">
        <f t="shared" si="10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11"/>
        <v>0</v>
      </c>
      <c r="AM30" s="5">
        <f t="shared" si="15"/>
        <v>0</v>
      </c>
      <c r="AN30" s="94">
        <f t="shared" si="16"/>
        <v>0</v>
      </c>
      <c r="AO30" s="4">
        <f t="shared" si="16"/>
        <v>0</v>
      </c>
      <c r="AP30" s="4">
        <f t="shared" si="16"/>
        <v>0</v>
      </c>
      <c r="AQ30" s="4">
        <f t="shared" si="16"/>
        <v>0</v>
      </c>
      <c r="AR30" s="4">
        <f t="shared" si="16"/>
        <v>0</v>
      </c>
      <c r="AS30" s="4">
        <f t="shared" si="16"/>
        <v>0</v>
      </c>
      <c r="AT30" s="4">
        <f t="shared" si="16"/>
        <v>0</v>
      </c>
      <c r="AU30" s="4">
        <f t="shared" si="16"/>
        <v>0</v>
      </c>
      <c r="AV30" s="4">
        <f t="shared" si="16"/>
        <v>0</v>
      </c>
      <c r="AW30" s="4">
        <f t="shared" si="16"/>
        <v>0</v>
      </c>
      <c r="AX30" s="4">
        <f t="shared" si="16"/>
        <v>0</v>
      </c>
      <c r="AY30" s="4">
        <f t="shared" si="16"/>
        <v>0</v>
      </c>
      <c r="AZ30" s="4">
        <f t="shared" si="16"/>
        <v>0</v>
      </c>
      <c r="BA30" s="95">
        <f t="shared" si="16"/>
        <v>0</v>
      </c>
      <c r="BB30" s="96"/>
      <c r="BC30" s="96"/>
    </row>
    <row r="31" spans="1:55" s="97" customFormat="1" ht="24.95" hidden="1" customHeight="1" x14ac:dyDescent="0.2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8"/>
        <v>Non</v>
      </c>
      <c r="I31" s="14">
        <f t="shared" si="9"/>
        <v>0</v>
      </c>
      <c r="J31" s="117"/>
      <c r="K31" s="143">
        <f t="shared" si="10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11"/>
        <v>0</v>
      </c>
      <c r="AM31" s="5">
        <f t="shared" si="15"/>
        <v>0</v>
      </c>
      <c r="AN31" s="94">
        <f t="shared" si="16"/>
        <v>0</v>
      </c>
      <c r="AO31" s="4">
        <f t="shared" si="16"/>
        <v>0</v>
      </c>
      <c r="AP31" s="4">
        <f t="shared" si="16"/>
        <v>0</v>
      </c>
      <c r="AQ31" s="4">
        <f t="shared" si="16"/>
        <v>0</v>
      </c>
      <c r="AR31" s="4">
        <f t="shared" si="16"/>
        <v>0</v>
      </c>
      <c r="AS31" s="4">
        <f t="shared" si="16"/>
        <v>0</v>
      </c>
      <c r="AT31" s="4">
        <f t="shared" si="16"/>
        <v>0</v>
      </c>
      <c r="AU31" s="4">
        <f t="shared" si="16"/>
        <v>0</v>
      </c>
      <c r="AV31" s="4">
        <f t="shared" si="16"/>
        <v>0</v>
      </c>
      <c r="AW31" s="4">
        <f t="shared" si="16"/>
        <v>0</v>
      </c>
      <c r="AX31" s="4">
        <f t="shared" si="16"/>
        <v>0</v>
      </c>
      <c r="AY31" s="4">
        <f t="shared" si="16"/>
        <v>0</v>
      </c>
      <c r="AZ31" s="4">
        <f t="shared" si="16"/>
        <v>0</v>
      </c>
      <c r="BA31" s="95">
        <f t="shared" si="16"/>
        <v>0</v>
      </c>
      <c r="BB31" s="96"/>
      <c r="BC31" s="96"/>
    </row>
    <row r="32" spans="1:55" s="97" customFormat="1" ht="24.95" hidden="1" customHeight="1" x14ac:dyDescent="0.2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8"/>
        <v>Non</v>
      </c>
      <c r="I32" s="14">
        <f t="shared" si="9"/>
        <v>0</v>
      </c>
      <c r="J32" s="117"/>
      <c r="K32" s="143">
        <f t="shared" si="10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11"/>
        <v>0</v>
      </c>
      <c r="AM32" s="5">
        <f t="shared" si="15"/>
        <v>0</v>
      </c>
      <c r="AN32" s="94">
        <f t="shared" si="16"/>
        <v>0</v>
      </c>
      <c r="AO32" s="4">
        <f t="shared" si="16"/>
        <v>0</v>
      </c>
      <c r="AP32" s="4">
        <f t="shared" si="16"/>
        <v>0</v>
      </c>
      <c r="AQ32" s="4">
        <f t="shared" si="16"/>
        <v>0</v>
      </c>
      <c r="AR32" s="4">
        <f t="shared" si="16"/>
        <v>0</v>
      </c>
      <c r="AS32" s="4">
        <f t="shared" si="16"/>
        <v>0</v>
      </c>
      <c r="AT32" s="4">
        <f t="shared" si="16"/>
        <v>0</v>
      </c>
      <c r="AU32" s="4">
        <f t="shared" si="16"/>
        <v>0</v>
      </c>
      <c r="AV32" s="4">
        <f t="shared" si="16"/>
        <v>0</v>
      </c>
      <c r="AW32" s="4">
        <f t="shared" si="16"/>
        <v>0</v>
      </c>
      <c r="AX32" s="4">
        <f t="shared" si="16"/>
        <v>0</v>
      </c>
      <c r="AY32" s="4">
        <f t="shared" si="16"/>
        <v>0</v>
      </c>
      <c r="AZ32" s="4">
        <f t="shared" si="16"/>
        <v>0</v>
      </c>
      <c r="BA32" s="95">
        <f t="shared" si="16"/>
        <v>0</v>
      </c>
      <c r="BB32" s="96"/>
      <c r="BC32" s="96"/>
    </row>
    <row r="33" spans="1:55" s="97" customFormat="1" ht="24.95" hidden="1" customHeight="1" x14ac:dyDescent="0.2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8"/>
        <v>Non</v>
      </c>
      <c r="I33" s="14">
        <f t="shared" si="9"/>
        <v>0</v>
      </c>
      <c r="J33" s="117"/>
      <c r="K33" s="143">
        <f t="shared" si="10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11"/>
        <v>0</v>
      </c>
      <c r="AM33" s="5">
        <f t="shared" si="15"/>
        <v>0</v>
      </c>
      <c r="AN33" s="94">
        <f t="shared" si="16"/>
        <v>0</v>
      </c>
      <c r="AO33" s="4">
        <f t="shared" si="16"/>
        <v>0</v>
      </c>
      <c r="AP33" s="4">
        <f t="shared" si="16"/>
        <v>0</v>
      </c>
      <c r="AQ33" s="4">
        <f t="shared" si="16"/>
        <v>0</v>
      </c>
      <c r="AR33" s="4">
        <f t="shared" si="16"/>
        <v>0</v>
      </c>
      <c r="AS33" s="4">
        <f t="shared" si="16"/>
        <v>0</v>
      </c>
      <c r="AT33" s="4">
        <f t="shared" si="16"/>
        <v>0</v>
      </c>
      <c r="AU33" s="4">
        <f t="shared" si="16"/>
        <v>0</v>
      </c>
      <c r="AV33" s="4">
        <f t="shared" si="16"/>
        <v>0</v>
      </c>
      <c r="AW33" s="4">
        <f t="shared" si="16"/>
        <v>0</v>
      </c>
      <c r="AX33" s="4">
        <f t="shared" si="16"/>
        <v>0</v>
      </c>
      <c r="AY33" s="4">
        <f t="shared" si="16"/>
        <v>0</v>
      </c>
      <c r="AZ33" s="4">
        <f t="shared" si="16"/>
        <v>0</v>
      </c>
      <c r="BA33" s="95">
        <f t="shared" si="16"/>
        <v>0</v>
      </c>
      <c r="BB33" s="96"/>
      <c r="BC33" s="96"/>
    </row>
    <row r="34" spans="1:55" s="97" customFormat="1" ht="24.95" hidden="1" customHeight="1" x14ac:dyDescent="0.2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8"/>
        <v>Non</v>
      </c>
      <c r="I34" s="14">
        <f t="shared" si="9"/>
        <v>0</v>
      </c>
      <c r="J34" s="117"/>
      <c r="K34" s="143">
        <f t="shared" si="10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11"/>
        <v>0</v>
      </c>
      <c r="AM34" s="5">
        <f t="shared" si="15"/>
        <v>0</v>
      </c>
      <c r="AN34" s="94">
        <f t="shared" si="16"/>
        <v>0</v>
      </c>
      <c r="AO34" s="4">
        <f t="shared" si="16"/>
        <v>0</v>
      </c>
      <c r="AP34" s="4">
        <f t="shared" si="16"/>
        <v>0</v>
      </c>
      <c r="AQ34" s="4">
        <f t="shared" si="16"/>
        <v>0</v>
      </c>
      <c r="AR34" s="4">
        <f t="shared" si="16"/>
        <v>0</v>
      </c>
      <c r="AS34" s="4">
        <f t="shared" si="16"/>
        <v>0</v>
      </c>
      <c r="AT34" s="4">
        <f t="shared" si="16"/>
        <v>0</v>
      </c>
      <c r="AU34" s="4">
        <f t="shared" si="16"/>
        <v>0</v>
      </c>
      <c r="AV34" s="4">
        <f t="shared" si="16"/>
        <v>0</v>
      </c>
      <c r="AW34" s="4">
        <f t="shared" si="16"/>
        <v>0</v>
      </c>
      <c r="AX34" s="4">
        <f t="shared" si="16"/>
        <v>0</v>
      </c>
      <c r="AY34" s="4">
        <f t="shared" si="16"/>
        <v>0</v>
      </c>
      <c r="AZ34" s="4">
        <f t="shared" si="16"/>
        <v>0</v>
      </c>
      <c r="BA34" s="95">
        <f t="shared" si="16"/>
        <v>0</v>
      </c>
      <c r="BB34" s="96"/>
      <c r="BC34" s="96"/>
    </row>
    <row r="35" spans="1:55" s="97" customFormat="1" ht="24.95" hidden="1" customHeight="1" thickBot="1" x14ac:dyDescent="0.25">
      <c r="A35" s="39">
        <f t="shared" si="6"/>
        <v>30</v>
      </c>
      <c r="B35" s="51"/>
      <c r="C35" s="52"/>
      <c r="D35" s="57"/>
      <c r="E35" s="57"/>
      <c r="F35" s="58"/>
      <c r="G35" s="57"/>
      <c r="H35" s="39" t="str">
        <f t="shared" si="8"/>
        <v>Non</v>
      </c>
      <c r="I35" s="14">
        <f t="shared" si="9"/>
        <v>0</v>
      </c>
      <c r="J35" s="117"/>
      <c r="K35" s="143">
        <f t="shared" si="10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11"/>
        <v>0</v>
      </c>
      <c r="AM35" s="5">
        <f>COUNTA(L35:AK35)</f>
        <v>0</v>
      </c>
      <c r="AN35" s="94">
        <f t="shared" si="16"/>
        <v>0</v>
      </c>
      <c r="AO35" s="4">
        <f t="shared" si="16"/>
        <v>0</v>
      </c>
      <c r="AP35" s="4">
        <f t="shared" si="16"/>
        <v>0</v>
      </c>
      <c r="AQ35" s="4">
        <f t="shared" si="16"/>
        <v>0</v>
      </c>
      <c r="AR35" s="4">
        <f t="shared" si="16"/>
        <v>0</v>
      </c>
      <c r="AS35" s="4">
        <f t="shared" si="16"/>
        <v>0</v>
      </c>
      <c r="AT35" s="4">
        <f t="shared" si="16"/>
        <v>0</v>
      </c>
      <c r="AU35" s="4">
        <f t="shared" si="16"/>
        <v>0</v>
      </c>
      <c r="AV35" s="4">
        <f t="shared" si="16"/>
        <v>0</v>
      </c>
      <c r="AW35" s="4">
        <f t="shared" si="16"/>
        <v>0</v>
      </c>
      <c r="AX35" s="4">
        <f t="shared" si="16"/>
        <v>0</v>
      </c>
      <c r="AY35" s="4">
        <f t="shared" si="16"/>
        <v>0</v>
      </c>
      <c r="AZ35" s="4">
        <f t="shared" si="16"/>
        <v>0</v>
      </c>
      <c r="BA35" s="95">
        <f t="shared" si="16"/>
        <v>0</v>
      </c>
      <c r="BB35" s="96"/>
      <c r="BC35" s="96"/>
    </row>
    <row r="36" spans="1:55" s="97" customFormat="1" ht="24.95" customHeight="1" thickBot="1" x14ac:dyDescent="0.25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4"/>
      <c r="L36" s="87">
        <f>COUNT(L$6:L35)</f>
        <v>7</v>
      </c>
      <c r="M36" s="88">
        <f>COUNT(M$6:M35)</f>
        <v>7</v>
      </c>
      <c r="N36" s="89">
        <f>COUNT(N$6:N35)</f>
        <v>15</v>
      </c>
      <c r="O36" s="88">
        <f>COUNT(O$6:O35)</f>
        <v>15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6</v>
      </c>
      <c r="AK36" s="92">
        <f>COUNT(AK$6:AK35)</f>
        <v>6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 x14ac:dyDescent="0.25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 x14ac:dyDescent="0.2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 x14ac:dyDescent="0.2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 x14ac:dyDescent="0.2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 x14ac:dyDescent="0.2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sortState ref="B6:AM22">
    <sortCondition descending="1" ref="H6:H22"/>
    <sortCondition descending="1" ref="I6:I22"/>
  </sortState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 xr:uid="{00000000-0002-0000-0900-000000000000}">
      <formula1>$BC$6:$BC$20</formula1>
    </dataValidation>
  </dataValidations>
  <printOptions horizontalCentered="1"/>
  <pageMargins left="0.78740157480314965" right="0.78740157480314965" top="0.4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3</xdr:col>
                    <xdr:colOff>885825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5">
    <pageSetUpPr fitToPage="1"/>
  </sheetPr>
  <dimension ref="A1:BB50"/>
  <sheetViews>
    <sheetView tabSelected="1"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O9" sqref="O9"/>
    </sheetView>
  </sheetViews>
  <sheetFormatPr baseColWidth="10" defaultRowHeight="12.75" x14ac:dyDescent="0.2"/>
  <cols>
    <col min="1" max="1" width="3.83203125" style="458" customWidth="1"/>
    <col min="2" max="2" width="4.5" style="458" customWidth="1"/>
    <col min="3" max="3" width="2.83203125" style="460" customWidth="1"/>
    <col min="4" max="4" width="18.5" style="461" customWidth="1"/>
    <col min="5" max="5" width="12" style="461"/>
    <col min="6" max="6" width="1.83203125" style="461" customWidth="1"/>
    <col min="7" max="7" width="20" style="461" customWidth="1"/>
    <col min="8" max="8" width="6.83203125" style="458" customWidth="1"/>
    <col min="9" max="9" width="7.33203125" style="464" customWidth="1"/>
    <col min="10" max="11" width="3.83203125" style="458" customWidth="1"/>
    <col min="12" max="15" width="5.83203125" style="394" customWidth="1"/>
    <col min="16" max="35" width="5.83203125" style="394" hidden="1" customWidth="1"/>
    <col min="36" max="36" width="5.83203125" style="394" customWidth="1"/>
    <col min="37" max="38" width="5.83203125" style="467" customWidth="1"/>
    <col min="39" max="53" width="3.83203125" style="458" customWidth="1"/>
    <col min="54" max="16384" width="12" style="461"/>
  </cols>
  <sheetData>
    <row r="1" spans="1:54" s="329" customFormat="1" ht="35.25" customHeight="1" x14ac:dyDescent="0.2">
      <c r="A1" s="327" t="s">
        <v>60</v>
      </c>
      <c r="B1" s="327"/>
      <c r="C1" s="327"/>
      <c r="D1" s="327"/>
      <c r="E1" s="327"/>
      <c r="F1" s="327"/>
      <c r="G1" s="327"/>
      <c r="H1" s="328" t="s">
        <v>45</v>
      </c>
      <c r="I1" s="327"/>
      <c r="M1" s="327"/>
      <c r="O1" s="327"/>
      <c r="P1" s="328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30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</row>
    <row r="2" spans="1:54" s="340" customFormat="1" ht="9" customHeight="1" thickBot="1" x14ac:dyDescent="0.45">
      <c r="A2" s="332"/>
      <c r="B2" s="332"/>
      <c r="C2" s="333"/>
      <c r="D2" s="334"/>
      <c r="E2" s="334"/>
      <c r="F2" s="334"/>
      <c r="G2" s="334"/>
      <c r="H2" s="334"/>
      <c r="I2" s="335"/>
      <c r="J2" s="336"/>
      <c r="K2" s="336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8"/>
      <c r="AL2" s="338"/>
      <c r="AM2" s="339"/>
      <c r="AN2" s="505" t="s">
        <v>10</v>
      </c>
      <c r="AO2" s="506"/>
      <c r="AP2" s="506"/>
      <c r="AQ2" s="506"/>
      <c r="AR2" s="506"/>
      <c r="AS2" s="506"/>
      <c r="AT2" s="506"/>
      <c r="AU2" s="506"/>
      <c r="AV2" s="506"/>
      <c r="AW2" s="506"/>
      <c r="AX2" s="506"/>
      <c r="AY2" s="506"/>
      <c r="AZ2" s="506"/>
      <c r="BA2" s="507"/>
    </row>
    <row r="3" spans="1:54" s="348" customFormat="1" ht="66" customHeight="1" x14ac:dyDescent="0.2">
      <c r="A3" s="341"/>
      <c r="B3" s="342"/>
      <c r="C3" s="343"/>
      <c r="D3" s="344" t="s">
        <v>0</v>
      </c>
      <c r="E3" s="344" t="s">
        <v>1</v>
      </c>
      <c r="F3" s="345"/>
      <c r="G3" s="344" t="s">
        <v>2</v>
      </c>
      <c r="H3" s="346" t="s">
        <v>3</v>
      </c>
      <c r="I3" s="347" t="s">
        <v>4</v>
      </c>
      <c r="J3" s="498" t="s">
        <v>21</v>
      </c>
      <c r="K3" s="502" t="s">
        <v>24</v>
      </c>
      <c r="L3" s="501">
        <v>42806</v>
      </c>
      <c r="M3" s="497"/>
      <c r="N3" s="497">
        <v>42911</v>
      </c>
      <c r="O3" s="497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7">
        <v>43009</v>
      </c>
      <c r="AK3" s="508"/>
      <c r="AL3" s="348" t="s">
        <v>11</v>
      </c>
      <c r="AM3" s="348" t="s">
        <v>18</v>
      </c>
      <c r="AN3" s="349">
        <v>1</v>
      </c>
      <c r="AO3" s="350">
        <v>2</v>
      </c>
      <c r="AP3" s="350">
        <v>3</v>
      </c>
      <c r="AQ3" s="350">
        <v>4</v>
      </c>
      <c r="AR3" s="350">
        <v>5</v>
      </c>
      <c r="AS3" s="350">
        <v>6</v>
      </c>
      <c r="AT3" s="350">
        <v>7</v>
      </c>
      <c r="AU3" s="350">
        <v>8</v>
      </c>
      <c r="AV3" s="350">
        <v>9</v>
      </c>
      <c r="AW3" s="350">
        <v>10</v>
      </c>
      <c r="AX3" s="350">
        <v>11</v>
      </c>
      <c r="AY3" s="350">
        <v>12</v>
      </c>
      <c r="AZ3" s="350">
        <v>13</v>
      </c>
      <c r="BA3" s="351">
        <v>14</v>
      </c>
    </row>
    <row r="4" spans="1:54" s="365" customFormat="1" ht="16.5" customHeight="1" thickBot="1" x14ac:dyDescent="0.25">
      <c r="A4" s="352"/>
      <c r="B4" s="353"/>
      <c r="C4" s="354"/>
      <c r="D4" s="355"/>
      <c r="E4" s="355"/>
      <c r="F4" s="356"/>
      <c r="G4" s="355"/>
      <c r="H4" s="357"/>
      <c r="I4" s="358"/>
      <c r="J4" s="499"/>
      <c r="K4" s="503"/>
      <c r="L4" s="359" t="s">
        <v>13</v>
      </c>
      <c r="M4" s="360" t="s">
        <v>14</v>
      </c>
      <c r="N4" s="361" t="s">
        <v>13</v>
      </c>
      <c r="O4" s="360" t="s">
        <v>14</v>
      </c>
      <c r="P4" s="361" t="s">
        <v>13</v>
      </c>
      <c r="Q4" s="362" t="s">
        <v>14</v>
      </c>
      <c r="R4" s="363" t="s">
        <v>13</v>
      </c>
      <c r="S4" s="360" t="s">
        <v>14</v>
      </c>
      <c r="T4" s="363" t="s">
        <v>13</v>
      </c>
      <c r="U4" s="362" t="s">
        <v>14</v>
      </c>
      <c r="V4" s="363" t="s">
        <v>13</v>
      </c>
      <c r="W4" s="360" t="s">
        <v>14</v>
      </c>
      <c r="X4" s="363" t="s">
        <v>13</v>
      </c>
      <c r="Y4" s="360" t="s">
        <v>14</v>
      </c>
      <c r="Z4" s="363" t="s">
        <v>13</v>
      </c>
      <c r="AA4" s="362" t="s">
        <v>14</v>
      </c>
      <c r="AB4" s="363" t="s">
        <v>13</v>
      </c>
      <c r="AC4" s="360" t="s">
        <v>14</v>
      </c>
      <c r="AD4" s="361" t="s">
        <v>13</v>
      </c>
      <c r="AE4" s="362" t="s">
        <v>14</v>
      </c>
      <c r="AF4" s="363" t="s">
        <v>13</v>
      </c>
      <c r="AG4" s="360" t="s">
        <v>14</v>
      </c>
      <c r="AH4" s="363" t="s">
        <v>13</v>
      </c>
      <c r="AI4" s="360" t="s">
        <v>14</v>
      </c>
      <c r="AJ4" s="363" t="s">
        <v>13</v>
      </c>
      <c r="AK4" s="364" t="s">
        <v>14</v>
      </c>
      <c r="AL4" s="348"/>
      <c r="AN4" s="366"/>
      <c r="AO4" s="367"/>
      <c r="AP4" s="367"/>
      <c r="AQ4" s="367"/>
      <c r="AR4" s="367"/>
      <c r="AS4" s="367"/>
      <c r="AT4" s="367"/>
      <c r="AU4" s="367"/>
      <c r="AV4" s="367"/>
      <c r="AW4" s="367"/>
      <c r="AX4" s="367"/>
      <c r="AY4" s="367"/>
      <c r="AZ4" s="367"/>
      <c r="BA4" s="368"/>
    </row>
    <row r="5" spans="1:54" s="365" customFormat="1" ht="16.5" customHeight="1" thickBot="1" x14ac:dyDescent="0.25">
      <c r="A5" s="369"/>
      <c r="B5" s="370"/>
      <c r="C5" s="371"/>
      <c r="D5" s="372" t="s">
        <v>23</v>
      </c>
      <c r="E5" s="372"/>
      <c r="F5" s="373"/>
      <c r="G5" s="372"/>
      <c r="H5" s="374"/>
      <c r="I5" s="375"/>
      <c r="J5" s="500"/>
      <c r="K5" s="504"/>
      <c r="L5" s="376" t="s">
        <v>146</v>
      </c>
      <c r="M5" s="377"/>
      <c r="N5" s="376" t="s">
        <v>148</v>
      </c>
      <c r="O5" s="377"/>
      <c r="P5" s="376"/>
      <c r="Q5" s="377"/>
      <c r="R5" s="376"/>
      <c r="S5" s="377"/>
      <c r="T5" s="376"/>
      <c r="U5" s="377"/>
      <c r="V5" s="376"/>
      <c r="W5" s="377"/>
      <c r="X5" s="376"/>
      <c r="Y5" s="377"/>
      <c r="Z5" s="376"/>
      <c r="AA5" s="377"/>
      <c r="AB5" s="376"/>
      <c r="AC5" s="377"/>
      <c r="AD5" s="376"/>
      <c r="AE5" s="377"/>
      <c r="AF5" s="376"/>
      <c r="AG5" s="377"/>
      <c r="AH5" s="378"/>
      <c r="AI5" s="377"/>
      <c r="AJ5" s="376" t="s">
        <v>146</v>
      </c>
      <c r="AK5" s="377"/>
      <c r="AL5" s="348"/>
      <c r="AN5" s="366"/>
      <c r="AO5" s="367"/>
      <c r="AP5" s="367"/>
      <c r="AQ5" s="367"/>
      <c r="AR5" s="367"/>
      <c r="AS5" s="367"/>
      <c r="AT5" s="367"/>
      <c r="AU5" s="367"/>
      <c r="AV5" s="367"/>
      <c r="AW5" s="367"/>
      <c r="AX5" s="367"/>
      <c r="AY5" s="367"/>
      <c r="AZ5" s="367"/>
      <c r="BA5" s="368"/>
    </row>
    <row r="6" spans="1:54" s="398" customFormat="1" ht="24.95" customHeight="1" x14ac:dyDescent="0.2">
      <c r="A6" s="379">
        <v>1</v>
      </c>
      <c r="B6" s="380"/>
      <c r="C6" s="381"/>
      <c r="D6" s="382" t="s">
        <v>148</v>
      </c>
      <c r="E6" s="382" t="s">
        <v>149</v>
      </c>
      <c r="F6" s="383"/>
      <c r="G6" s="382" t="s">
        <v>27</v>
      </c>
      <c r="H6" s="384" t="str">
        <f t="shared" ref="H6:H26" si="0">IF(COUNTA(AK6)&gt;0,IF(COUNTA(L6:AK6)&lt;classé,"Non","Oui"),"Non")</f>
        <v>Oui</v>
      </c>
      <c r="I6" s="385">
        <f t="shared" ref="I6:I26" si="1">SUM(L6:AK6)-SUM(AN6:BA6)+K6</f>
        <v>224</v>
      </c>
      <c r="J6" s="386"/>
      <c r="K6" s="387">
        <f t="shared" ref="K6:K26" si="2">COUNTIF(L$5:AK$5,$D6)*4</f>
        <v>4</v>
      </c>
      <c r="L6" s="388">
        <v>40</v>
      </c>
      <c r="M6" s="389">
        <v>40</v>
      </c>
      <c r="N6" s="390">
        <v>50</v>
      </c>
      <c r="O6" s="389">
        <v>50</v>
      </c>
      <c r="P6" s="390"/>
      <c r="Q6" s="391"/>
      <c r="R6" s="392"/>
      <c r="S6" s="389"/>
      <c r="T6" s="392"/>
      <c r="U6" s="391"/>
      <c r="V6" s="392"/>
      <c r="W6" s="389"/>
      <c r="X6" s="392"/>
      <c r="Y6" s="389"/>
      <c r="Z6" s="392"/>
      <c r="AA6" s="391"/>
      <c r="AB6" s="392"/>
      <c r="AC6" s="389"/>
      <c r="AD6" s="390"/>
      <c r="AE6" s="391"/>
      <c r="AF6" s="392"/>
      <c r="AG6" s="389"/>
      <c r="AH6" s="392"/>
      <c r="AI6" s="389"/>
      <c r="AJ6" s="390">
        <v>26</v>
      </c>
      <c r="AK6" s="389">
        <v>40</v>
      </c>
      <c r="AL6" s="393">
        <f t="shared" ref="AL6:AL26" si="3">MAX(L6:AK6)</f>
        <v>50</v>
      </c>
      <c r="AM6" s="394">
        <f t="shared" ref="AM6:AM26" si="4">COUNTA(L6:AK6)</f>
        <v>6</v>
      </c>
      <c r="AN6" s="395">
        <f t="shared" ref="AN6:BA15" si="5">IF($AM6&gt;Nbcourse+AN$3-1-$J6,LARGE($L6:$AK6,Nbcourse+AN$3-$J6),0)</f>
        <v>26</v>
      </c>
      <c r="AO6" s="393">
        <f t="shared" si="5"/>
        <v>0</v>
      </c>
      <c r="AP6" s="393">
        <f t="shared" si="5"/>
        <v>0</v>
      </c>
      <c r="AQ6" s="393">
        <f t="shared" si="5"/>
        <v>0</v>
      </c>
      <c r="AR6" s="393">
        <f t="shared" si="5"/>
        <v>0</v>
      </c>
      <c r="AS6" s="393">
        <f t="shared" si="5"/>
        <v>0</v>
      </c>
      <c r="AT6" s="393">
        <f t="shared" si="5"/>
        <v>0</v>
      </c>
      <c r="AU6" s="393">
        <f t="shared" si="5"/>
        <v>0</v>
      </c>
      <c r="AV6" s="393">
        <f t="shared" si="5"/>
        <v>0</v>
      </c>
      <c r="AW6" s="393">
        <f t="shared" si="5"/>
        <v>0</v>
      </c>
      <c r="AX6" s="393">
        <f t="shared" si="5"/>
        <v>0</v>
      </c>
      <c r="AY6" s="393">
        <f t="shared" si="5"/>
        <v>0</v>
      </c>
      <c r="AZ6" s="393">
        <f t="shared" si="5"/>
        <v>0</v>
      </c>
      <c r="BA6" s="396">
        <f t="shared" si="5"/>
        <v>0</v>
      </c>
      <c r="BB6" s="397"/>
    </row>
    <row r="7" spans="1:54" s="398" customFormat="1" ht="24.95" customHeight="1" x14ac:dyDescent="0.2">
      <c r="A7" s="384">
        <f t="shared" ref="A7:A35" si="6">A6+1</f>
        <v>2</v>
      </c>
      <c r="B7" s="399"/>
      <c r="C7" s="400"/>
      <c r="D7" s="401" t="s">
        <v>146</v>
      </c>
      <c r="E7" s="401" t="s">
        <v>147</v>
      </c>
      <c r="F7" s="402"/>
      <c r="G7" s="403" t="s">
        <v>27</v>
      </c>
      <c r="H7" s="384" t="str">
        <f t="shared" si="0"/>
        <v>Oui</v>
      </c>
      <c r="I7" s="404">
        <f t="shared" si="1"/>
        <v>217</v>
      </c>
      <c r="J7" s="405"/>
      <c r="K7" s="387">
        <f t="shared" si="2"/>
        <v>8</v>
      </c>
      <c r="L7" s="406">
        <v>50</v>
      </c>
      <c r="M7" s="407">
        <v>50</v>
      </c>
      <c r="N7" s="408">
        <v>9</v>
      </c>
      <c r="O7" s="407">
        <v>9</v>
      </c>
      <c r="P7" s="408"/>
      <c r="Q7" s="409"/>
      <c r="R7" s="410"/>
      <c r="S7" s="407"/>
      <c r="T7" s="410"/>
      <c r="U7" s="409"/>
      <c r="V7" s="410"/>
      <c r="W7" s="407"/>
      <c r="X7" s="410"/>
      <c r="Y7" s="407"/>
      <c r="Z7" s="410"/>
      <c r="AA7" s="409"/>
      <c r="AB7" s="410"/>
      <c r="AC7" s="407"/>
      <c r="AD7" s="408"/>
      <c r="AE7" s="409"/>
      <c r="AF7" s="410"/>
      <c r="AG7" s="407"/>
      <c r="AH7" s="410"/>
      <c r="AI7" s="407"/>
      <c r="AJ7" s="409">
        <v>50</v>
      </c>
      <c r="AK7" s="411">
        <v>50</v>
      </c>
      <c r="AL7" s="393">
        <f t="shared" si="3"/>
        <v>50</v>
      </c>
      <c r="AM7" s="394">
        <f t="shared" si="4"/>
        <v>6</v>
      </c>
      <c r="AN7" s="395">
        <f t="shared" si="5"/>
        <v>9</v>
      </c>
      <c r="AO7" s="393">
        <f t="shared" si="5"/>
        <v>0</v>
      </c>
      <c r="AP7" s="393">
        <f t="shared" si="5"/>
        <v>0</v>
      </c>
      <c r="AQ7" s="393">
        <f t="shared" si="5"/>
        <v>0</v>
      </c>
      <c r="AR7" s="393">
        <f t="shared" si="5"/>
        <v>0</v>
      </c>
      <c r="AS7" s="393">
        <f t="shared" si="5"/>
        <v>0</v>
      </c>
      <c r="AT7" s="393">
        <f t="shared" si="5"/>
        <v>0</v>
      </c>
      <c r="AU7" s="393">
        <f t="shared" si="5"/>
        <v>0</v>
      </c>
      <c r="AV7" s="393">
        <f t="shared" si="5"/>
        <v>0</v>
      </c>
      <c r="AW7" s="393">
        <f t="shared" si="5"/>
        <v>0</v>
      </c>
      <c r="AX7" s="393">
        <f t="shared" si="5"/>
        <v>0</v>
      </c>
      <c r="AY7" s="393">
        <f t="shared" si="5"/>
        <v>0</v>
      </c>
      <c r="AZ7" s="393">
        <f t="shared" si="5"/>
        <v>0</v>
      </c>
      <c r="BA7" s="396">
        <f t="shared" si="5"/>
        <v>0</v>
      </c>
      <c r="BB7" s="397"/>
    </row>
    <row r="8" spans="1:54" s="398" customFormat="1" ht="24.95" customHeight="1" x14ac:dyDescent="0.2">
      <c r="A8" s="384">
        <f t="shared" ref="A8:A13" si="7">A7+1</f>
        <v>3</v>
      </c>
      <c r="B8" s="399"/>
      <c r="C8" s="400"/>
      <c r="D8" s="403" t="s">
        <v>156</v>
      </c>
      <c r="E8" s="403" t="s">
        <v>57</v>
      </c>
      <c r="F8" s="402"/>
      <c r="G8" s="403" t="s">
        <v>48</v>
      </c>
      <c r="H8" s="384" t="str">
        <f t="shared" si="0"/>
        <v>Oui</v>
      </c>
      <c r="I8" s="404">
        <f t="shared" si="1"/>
        <v>105</v>
      </c>
      <c r="J8" s="405"/>
      <c r="K8" s="387">
        <f t="shared" si="2"/>
        <v>0</v>
      </c>
      <c r="L8" s="406">
        <v>20</v>
      </c>
      <c r="M8" s="407">
        <v>19</v>
      </c>
      <c r="N8" s="408"/>
      <c r="O8" s="407"/>
      <c r="P8" s="408"/>
      <c r="Q8" s="409"/>
      <c r="R8" s="410"/>
      <c r="S8" s="407"/>
      <c r="T8" s="410"/>
      <c r="U8" s="409"/>
      <c r="V8" s="410"/>
      <c r="W8" s="407"/>
      <c r="X8" s="410"/>
      <c r="Y8" s="407"/>
      <c r="Z8" s="410"/>
      <c r="AA8" s="409"/>
      <c r="AB8" s="410"/>
      <c r="AC8" s="407"/>
      <c r="AD8" s="408"/>
      <c r="AE8" s="409"/>
      <c r="AF8" s="410"/>
      <c r="AG8" s="407"/>
      <c r="AH8" s="410"/>
      <c r="AI8" s="407"/>
      <c r="AJ8" s="409">
        <v>40</v>
      </c>
      <c r="AK8" s="411">
        <v>26</v>
      </c>
      <c r="AL8" s="393">
        <f t="shared" si="3"/>
        <v>40</v>
      </c>
      <c r="AM8" s="394">
        <f t="shared" si="4"/>
        <v>4</v>
      </c>
      <c r="AN8" s="395">
        <f t="shared" si="5"/>
        <v>0</v>
      </c>
      <c r="AO8" s="393">
        <f t="shared" si="5"/>
        <v>0</v>
      </c>
      <c r="AP8" s="393">
        <f t="shared" si="5"/>
        <v>0</v>
      </c>
      <c r="AQ8" s="393">
        <f t="shared" si="5"/>
        <v>0</v>
      </c>
      <c r="AR8" s="393">
        <f t="shared" si="5"/>
        <v>0</v>
      </c>
      <c r="AS8" s="393">
        <f t="shared" si="5"/>
        <v>0</v>
      </c>
      <c r="AT8" s="393">
        <f t="shared" si="5"/>
        <v>0</v>
      </c>
      <c r="AU8" s="393">
        <f t="shared" si="5"/>
        <v>0</v>
      </c>
      <c r="AV8" s="393">
        <f t="shared" si="5"/>
        <v>0</v>
      </c>
      <c r="AW8" s="393">
        <f t="shared" si="5"/>
        <v>0</v>
      </c>
      <c r="AX8" s="393">
        <f t="shared" si="5"/>
        <v>0</v>
      </c>
      <c r="AY8" s="393">
        <f t="shared" si="5"/>
        <v>0</v>
      </c>
      <c r="AZ8" s="393">
        <f t="shared" si="5"/>
        <v>0</v>
      </c>
      <c r="BA8" s="396">
        <f t="shared" si="5"/>
        <v>0</v>
      </c>
      <c r="BB8" s="397"/>
    </row>
    <row r="9" spans="1:54" s="398" customFormat="1" ht="24.95" customHeight="1" x14ac:dyDescent="0.2">
      <c r="A9" s="384">
        <f t="shared" si="7"/>
        <v>4</v>
      </c>
      <c r="B9" s="399" t="s">
        <v>326</v>
      </c>
      <c r="C9" s="400"/>
      <c r="D9" s="403" t="s">
        <v>321</v>
      </c>
      <c r="E9" s="403" t="s">
        <v>299</v>
      </c>
      <c r="F9" s="402"/>
      <c r="G9" s="412" t="s">
        <v>48</v>
      </c>
      <c r="H9" s="384" t="str">
        <f t="shared" si="0"/>
        <v>Oui</v>
      </c>
      <c r="I9" s="404">
        <f t="shared" si="1"/>
        <v>88</v>
      </c>
      <c r="J9" s="405"/>
      <c r="K9" s="387">
        <f t="shared" si="2"/>
        <v>0</v>
      </c>
      <c r="L9" s="406"/>
      <c r="M9" s="407"/>
      <c r="N9" s="408">
        <v>12</v>
      </c>
      <c r="O9" s="407">
        <v>12</v>
      </c>
      <c r="P9" s="408"/>
      <c r="Q9" s="409"/>
      <c r="R9" s="410"/>
      <c r="S9" s="407"/>
      <c r="T9" s="410"/>
      <c r="U9" s="409"/>
      <c r="V9" s="410"/>
      <c r="W9" s="407"/>
      <c r="X9" s="410"/>
      <c r="Y9" s="407"/>
      <c r="Z9" s="410"/>
      <c r="AA9" s="409"/>
      <c r="AB9" s="410"/>
      <c r="AC9" s="407"/>
      <c r="AD9" s="408"/>
      <c r="AE9" s="409"/>
      <c r="AF9" s="410"/>
      <c r="AG9" s="407"/>
      <c r="AH9" s="410"/>
      <c r="AI9" s="407"/>
      <c r="AJ9" s="409">
        <v>32</v>
      </c>
      <c r="AK9" s="411">
        <v>32</v>
      </c>
      <c r="AL9" s="393">
        <f t="shared" si="3"/>
        <v>32</v>
      </c>
      <c r="AM9" s="394">
        <f t="shared" si="4"/>
        <v>4</v>
      </c>
      <c r="AN9" s="395">
        <f t="shared" si="5"/>
        <v>0</v>
      </c>
      <c r="AO9" s="393">
        <f t="shared" si="5"/>
        <v>0</v>
      </c>
      <c r="AP9" s="393">
        <f t="shared" si="5"/>
        <v>0</v>
      </c>
      <c r="AQ9" s="393">
        <f t="shared" si="5"/>
        <v>0</v>
      </c>
      <c r="AR9" s="393">
        <f t="shared" si="5"/>
        <v>0</v>
      </c>
      <c r="AS9" s="393">
        <f t="shared" si="5"/>
        <v>0</v>
      </c>
      <c r="AT9" s="393">
        <f t="shared" si="5"/>
        <v>0</v>
      </c>
      <c r="AU9" s="393">
        <f t="shared" si="5"/>
        <v>0</v>
      </c>
      <c r="AV9" s="393">
        <f t="shared" si="5"/>
        <v>0</v>
      </c>
      <c r="AW9" s="393">
        <f t="shared" si="5"/>
        <v>0</v>
      </c>
      <c r="AX9" s="393">
        <f t="shared" si="5"/>
        <v>0</v>
      </c>
      <c r="AY9" s="393">
        <f t="shared" si="5"/>
        <v>0</v>
      </c>
      <c r="AZ9" s="393">
        <f t="shared" si="5"/>
        <v>0</v>
      </c>
      <c r="BA9" s="396">
        <f t="shared" si="5"/>
        <v>0</v>
      </c>
      <c r="BB9" s="397"/>
    </row>
    <row r="10" spans="1:54" s="398" customFormat="1" ht="24.95" customHeight="1" x14ac:dyDescent="0.2">
      <c r="A10" s="413">
        <f t="shared" si="7"/>
        <v>5</v>
      </c>
      <c r="B10" s="414" t="s">
        <v>326</v>
      </c>
      <c r="C10" s="415"/>
      <c r="D10" s="416" t="s">
        <v>150</v>
      </c>
      <c r="E10" s="416" t="s">
        <v>54</v>
      </c>
      <c r="F10" s="417"/>
      <c r="G10" s="416" t="s">
        <v>27</v>
      </c>
      <c r="H10" s="413" t="str">
        <f t="shared" si="0"/>
        <v>Non</v>
      </c>
      <c r="I10" s="418">
        <f t="shared" si="1"/>
        <v>102</v>
      </c>
      <c r="J10" s="419"/>
      <c r="K10" s="419">
        <f t="shared" si="2"/>
        <v>0</v>
      </c>
      <c r="L10" s="420">
        <v>26</v>
      </c>
      <c r="M10" s="421">
        <v>32</v>
      </c>
      <c r="N10" s="422">
        <v>22</v>
      </c>
      <c r="O10" s="421">
        <v>22</v>
      </c>
      <c r="P10" s="422"/>
      <c r="Q10" s="423"/>
      <c r="R10" s="424"/>
      <c r="S10" s="421"/>
      <c r="T10" s="424"/>
      <c r="U10" s="423"/>
      <c r="V10" s="424"/>
      <c r="W10" s="421"/>
      <c r="X10" s="424"/>
      <c r="Y10" s="421"/>
      <c r="Z10" s="424"/>
      <c r="AA10" s="423"/>
      <c r="AB10" s="424"/>
      <c r="AC10" s="421"/>
      <c r="AD10" s="422"/>
      <c r="AE10" s="423"/>
      <c r="AF10" s="424"/>
      <c r="AG10" s="421"/>
      <c r="AH10" s="424"/>
      <c r="AI10" s="421"/>
      <c r="AJ10" s="423"/>
      <c r="AK10" s="425"/>
      <c r="AL10" s="393">
        <f t="shared" si="3"/>
        <v>32</v>
      </c>
      <c r="AM10" s="394">
        <f t="shared" si="4"/>
        <v>4</v>
      </c>
      <c r="AN10" s="395">
        <f t="shared" si="5"/>
        <v>0</v>
      </c>
      <c r="AO10" s="393">
        <f t="shared" si="5"/>
        <v>0</v>
      </c>
      <c r="AP10" s="393">
        <f t="shared" si="5"/>
        <v>0</v>
      </c>
      <c r="AQ10" s="393">
        <f t="shared" si="5"/>
        <v>0</v>
      </c>
      <c r="AR10" s="393">
        <f t="shared" si="5"/>
        <v>0</v>
      </c>
      <c r="AS10" s="393">
        <f t="shared" si="5"/>
        <v>0</v>
      </c>
      <c r="AT10" s="393">
        <f t="shared" si="5"/>
        <v>0</v>
      </c>
      <c r="AU10" s="393">
        <f t="shared" si="5"/>
        <v>0</v>
      </c>
      <c r="AV10" s="393">
        <f t="shared" si="5"/>
        <v>0</v>
      </c>
      <c r="AW10" s="393">
        <f t="shared" si="5"/>
        <v>0</v>
      </c>
      <c r="AX10" s="393">
        <f t="shared" si="5"/>
        <v>0</v>
      </c>
      <c r="AY10" s="393">
        <f t="shared" si="5"/>
        <v>0</v>
      </c>
      <c r="AZ10" s="393">
        <f t="shared" si="5"/>
        <v>0</v>
      </c>
      <c r="BA10" s="396">
        <f t="shared" si="5"/>
        <v>0</v>
      </c>
      <c r="BB10" s="397"/>
    </row>
    <row r="11" spans="1:54" s="398" customFormat="1" ht="24.95" customHeight="1" x14ac:dyDescent="0.2">
      <c r="A11" s="413">
        <f t="shared" si="7"/>
        <v>6</v>
      </c>
      <c r="B11" s="414"/>
      <c r="C11" s="426"/>
      <c r="D11" s="416" t="s">
        <v>152</v>
      </c>
      <c r="E11" s="416" t="s">
        <v>153</v>
      </c>
      <c r="F11" s="417"/>
      <c r="G11" s="416" t="s">
        <v>27</v>
      </c>
      <c r="H11" s="413" t="str">
        <f t="shared" si="0"/>
        <v>Non</v>
      </c>
      <c r="I11" s="418">
        <f t="shared" si="1"/>
        <v>81</v>
      </c>
      <c r="J11" s="419"/>
      <c r="K11" s="419">
        <f t="shared" si="2"/>
        <v>0</v>
      </c>
      <c r="L11" s="420">
        <v>19</v>
      </c>
      <c r="M11" s="421">
        <v>22</v>
      </c>
      <c r="N11" s="422">
        <v>20</v>
      </c>
      <c r="O11" s="421">
        <v>20</v>
      </c>
      <c r="P11" s="422"/>
      <c r="Q11" s="423"/>
      <c r="R11" s="424"/>
      <c r="S11" s="421"/>
      <c r="T11" s="424"/>
      <c r="U11" s="423"/>
      <c r="V11" s="424"/>
      <c r="W11" s="421"/>
      <c r="X11" s="424"/>
      <c r="Y11" s="421"/>
      <c r="Z11" s="424"/>
      <c r="AA11" s="423"/>
      <c r="AB11" s="424"/>
      <c r="AC11" s="421"/>
      <c r="AD11" s="422"/>
      <c r="AE11" s="423"/>
      <c r="AF11" s="424"/>
      <c r="AG11" s="421"/>
      <c r="AH11" s="424"/>
      <c r="AI11" s="421"/>
      <c r="AJ11" s="423"/>
      <c r="AK11" s="425"/>
      <c r="AL11" s="393">
        <f t="shared" si="3"/>
        <v>22</v>
      </c>
      <c r="AM11" s="394">
        <f t="shared" si="4"/>
        <v>4</v>
      </c>
      <c r="AN11" s="395">
        <f t="shared" si="5"/>
        <v>0</v>
      </c>
      <c r="AO11" s="393">
        <f t="shared" si="5"/>
        <v>0</v>
      </c>
      <c r="AP11" s="393">
        <f t="shared" si="5"/>
        <v>0</v>
      </c>
      <c r="AQ11" s="393">
        <f t="shared" si="5"/>
        <v>0</v>
      </c>
      <c r="AR11" s="393">
        <f t="shared" si="5"/>
        <v>0</v>
      </c>
      <c r="AS11" s="393">
        <f t="shared" si="5"/>
        <v>0</v>
      </c>
      <c r="AT11" s="393">
        <f t="shared" si="5"/>
        <v>0</v>
      </c>
      <c r="AU11" s="393">
        <f t="shared" si="5"/>
        <v>0</v>
      </c>
      <c r="AV11" s="393">
        <f t="shared" si="5"/>
        <v>0</v>
      </c>
      <c r="AW11" s="393">
        <f t="shared" si="5"/>
        <v>0</v>
      </c>
      <c r="AX11" s="393">
        <f t="shared" si="5"/>
        <v>0</v>
      </c>
      <c r="AY11" s="393">
        <f t="shared" si="5"/>
        <v>0</v>
      </c>
      <c r="AZ11" s="393">
        <f t="shared" si="5"/>
        <v>0</v>
      </c>
      <c r="BA11" s="396">
        <f t="shared" si="5"/>
        <v>0</v>
      </c>
      <c r="BB11" s="397"/>
    </row>
    <row r="12" spans="1:54" s="398" customFormat="1" ht="24.75" customHeight="1" x14ac:dyDescent="0.2">
      <c r="A12" s="413">
        <f t="shared" si="7"/>
        <v>7</v>
      </c>
      <c r="B12" s="414"/>
      <c r="C12" s="415"/>
      <c r="D12" s="416" t="s">
        <v>182</v>
      </c>
      <c r="E12" s="416" t="s">
        <v>311</v>
      </c>
      <c r="F12" s="417"/>
      <c r="G12" s="416" t="s">
        <v>184</v>
      </c>
      <c r="H12" s="413" t="str">
        <f t="shared" si="0"/>
        <v>Non</v>
      </c>
      <c r="I12" s="418">
        <f t="shared" si="1"/>
        <v>66</v>
      </c>
      <c r="J12" s="419"/>
      <c r="K12" s="419">
        <f t="shared" si="2"/>
        <v>0</v>
      </c>
      <c r="L12" s="420"/>
      <c r="M12" s="421"/>
      <c r="N12" s="422">
        <v>26</v>
      </c>
      <c r="O12" s="421">
        <v>40</v>
      </c>
      <c r="P12" s="422"/>
      <c r="Q12" s="423"/>
      <c r="R12" s="424"/>
      <c r="S12" s="421"/>
      <c r="T12" s="424"/>
      <c r="U12" s="423"/>
      <c r="V12" s="424"/>
      <c r="W12" s="421"/>
      <c r="X12" s="424"/>
      <c r="Y12" s="421"/>
      <c r="Z12" s="424"/>
      <c r="AA12" s="423"/>
      <c r="AB12" s="424"/>
      <c r="AC12" s="421"/>
      <c r="AD12" s="422"/>
      <c r="AE12" s="423"/>
      <c r="AF12" s="424"/>
      <c r="AG12" s="421"/>
      <c r="AH12" s="424"/>
      <c r="AI12" s="421"/>
      <c r="AJ12" s="423"/>
      <c r="AK12" s="425"/>
      <c r="AL12" s="393">
        <f t="shared" si="3"/>
        <v>40</v>
      </c>
      <c r="AM12" s="394">
        <f t="shared" si="4"/>
        <v>2</v>
      </c>
      <c r="AN12" s="395">
        <f t="shared" si="5"/>
        <v>0</v>
      </c>
      <c r="AO12" s="393">
        <f t="shared" si="5"/>
        <v>0</v>
      </c>
      <c r="AP12" s="393">
        <f t="shared" si="5"/>
        <v>0</v>
      </c>
      <c r="AQ12" s="393">
        <f t="shared" si="5"/>
        <v>0</v>
      </c>
      <c r="AR12" s="393">
        <f t="shared" si="5"/>
        <v>0</v>
      </c>
      <c r="AS12" s="393">
        <f t="shared" si="5"/>
        <v>0</v>
      </c>
      <c r="AT12" s="393">
        <f t="shared" si="5"/>
        <v>0</v>
      </c>
      <c r="AU12" s="393">
        <f t="shared" si="5"/>
        <v>0</v>
      </c>
      <c r="AV12" s="393">
        <f t="shared" si="5"/>
        <v>0</v>
      </c>
      <c r="AW12" s="393">
        <f t="shared" si="5"/>
        <v>0</v>
      </c>
      <c r="AX12" s="393">
        <f t="shared" si="5"/>
        <v>0</v>
      </c>
      <c r="AY12" s="393">
        <f t="shared" si="5"/>
        <v>0</v>
      </c>
      <c r="AZ12" s="393">
        <f t="shared" si="5"/>
        <v>0</v>
      </c>
      <c r="BA12" s="396">
        <f t="shared" si="5"/>
        <v>0</v>
      </c>
      <c r="BB12" s="397"/>
    </row>
    <row r="13" spans="1:54" s="398" customFormat="1" ht="24.95" customHeight="1" x14ac:dyDescent="0.2">
      <c r="A13" s="413">
        <f t="shared" si="7"/>
        <v>8</v>
      </c>
      <c r="B13" s="414"/>
      <c r="C13" s="415"/>
      <c r="D13" s="416" t="s">
        <v>310</v>
      </c>
      <c r="E13" s="416" t="s">
        <v>252</v>
      </c>
      <c r="F13" s="417"/>
      <c r="G13" s="416" t="s">
        <v>184</v>
      </c>
      <c r="H13" s="413" t="str">
        <f t="shared" si="0"/>
        <v>Non</v>
      </c>
      <c r="I13" s="418">
        <f t="shared" si="1"/>
        <v>64</v>
      </c>
      <c r="J13" s="419"/>
      <c r="K13" s="419">
        <f t="shared" si="2"/>
        <v>0</v>
      </c>
      <c r="L13" s="420"/>
      <c r="M13" s="421"/>
      <c r="N13" s="422">
        <v>32</v>
      </c>
      <c r="O13" s="421">
        <v>32</v>
      </c>
      <c r="P13" s="422"/>
      <c r="Q13" s="423"/>
      <c r="R13" s="424"/>
      <c r="S13" s="421"/>
      <c r="T13" s="424"/>
      <c r="U13" s="423"/>
      <c r="V13" s="424"/>
      <c r="W13" s="421"/>
      <c r="X13" s="424"/>
      <c r="Y13" s="421"/>
      <c r="Z13" s="424"/>
      <c r="AA13" s="423"/>
      <c r="AB13" s="424"/>
      <c r="AC13" s="421"/>
      <c r="AD13" s="422"/>
      <c r="AE13" s="423"/>
      <c r="AF13" s="424"/>
      <c r="AG13" s="421"/>
      <c r="AH13" s="424"/>
      <c r="AI13" s="421"/>
      <c r="AJ13" s="423"/>
      <c r="AK13" s="425"/>
      <c r="AL13" s="393">
        <f t="shared" si="3"/>
        <v>32</v>
      </c>
      <c r="AM13" s="394">
        <f t="shared" si="4"/>
        <v>2</v>
      </c>
      <c r="AN13" s="395">
        <f t="shared" si="5"/>
        <v>0</v>
      </c>
      <c r="AO13" s="393">
        <f t="shared" si="5"/>
        <v>0</v>
      </c>
      <c r="AP13" s="393">
        <f t="shared" si="5"/>
        <v>0</v>
      </c>
      <c r="AQ13" s="393">
        <f t="shared" si="5"/>
        <v>0</v>
      </c>
      <c r="AR13" s="393">
        <f t="shared" si="5"/>
        <v>0</v>
      </c>
      <c r="AS13" s="393">
        <f t="shared" si="5"/>
        <v>0</v>
      </c>
      <c r="AT13" s="393">
        <f t="shared" si="5"/>
        <v>0</v>
      </c>
      <c r="AU13" s="393">
        <f t="shared" si="5"/>
        <v>0</v>
      </c>
      <c r="AV13" s="393">
        <f t="shared" si="5"/>
        <v>0</v>
      </c>
      <c r="AW13" s="393">
        <f t="shared" si="5"/>
        <v>0</v>
      </c>
      <c r="AX13" s="393">
        <f t="shared" si="5"/>
        <v>0</v>
      </c>
      <c r="AY13" s="393">
        <f t="shared" si="5"/>
        <v>0</v>
      </c>
      <c r="AZ13" s="393">
        <f t="shared" si="5"/>
        <v>0</v>
      </c>
      <c r="BA13" s="396">
        <f t="shared" si="5"/>
        <v>0</v>
      </c>
      <c r="BB13" s="397"/>
    </row>
    <row r="14" spans="1:54" s="398" customFormat="1" ht="24.95" customHeight="1" x14ac:dyDescent="0.2">
      <c r="A14" s="413">
        <f t="shared" si="6"/>
        <v>9</v>
      </c>
      <c r="B14" s="414"/>
      <c r="C14" s="426"/>
      <c r="D14" s="416" t="s">
        <v>309</v>
      </c>
      <c r="E14" s="416" t="s">
        <v>53</v>
      </c>
      <c r="F14" s="417"/>
      <c r="G14" s="416" t="s">
        <v>37</v>
      </c>
      <c r="H14" s="413" t="str">
        <f t="shared" si="0"/>
        <v>Non</v>
      </c>
      <c r="I14" s="418">
        <f t="shared" si="1"/>
        <v>59</v>
      </c>
      <c r="J14" s="419"/>
      <c r="K14" s="419">
        <f t="shared" si="2"/>
        <v>0</v>
      </c>
      <c r="L14" s="420"/>
      <c r="M14" s="421"/>
      <c r="N14" s="422">
        <v>40</v>
      </c>
      <c r="O14" s="421">
        <v>19</v>
      </c>
      <c r="P14" s="422"/>
      <c r="Q14" s="423"/>
      <c r="R14" s="424"/>
      <c r="S14" s="421"/>
      <c r="T14" s="424"/>
      <c r="U14" s="423"/>
      <c r="V14" s="424"/>
      <c r="W14" s="421"/>
      <c r="X14" s="424"/>
      <c r="Y14" s="421"/>
      <c r="Z14" s="424"/>
      <c r="AA14" s="423"/>
      <c r="AB14" s="424"/>
      <c r="AC14" s="421"/>
      <c r="AD14" s="422"/>
      <c r="AE14" s="423"/>
      <c r="AF14" s="424"/>
      <c r="AG14" s="421"/>
      <c r="AH14" s="424"/>
      <c r="AI14" s="421"/>
      <c r="AJ14" s="423"/>
      <c r="AK14" s="425"/>
      <c r="AL14" s="393">
        <f t="shared" si="3"/>
        <v>40</v>
      </c>
      <c r="AM14" s="394">
        <f t="shared" si="4"/>
        <v>2</v>
      </c>
      <c r="AN14" s="395">
        <f t="shared" si="5"/>
        <v>0</v>
      </c>
      <c r="AO14" s="393">
        <f t="shared" si="5"/>
        <v>0</v>
      </c>
      <c r="AP14" s="393">
        <f t="shared" si="5"/>
        <v>0</v>
      </c>
      <c r="AQ14" s="393">
        <f t="shared" si="5"/>
        <v>0</v>
      </c>
      <c r="AR14" s="393">
        <f t="shared" si="5"/>
        <v>0</v>
      </c>
      <c r="AS14" s="393">
        <f t="shared" si="5"/>
        <v>0</v>
      </c>
      <c r="AT14" s="393">
        <f t="shared" si="5"/>
        <v>0</v>
      </c>
      <c r="AU14" s="393">
        <f t="shared" si="5"/>
        <v>0</v>
      </c>
      <c r="AV14" s="393">
        <f t="shared" si="5"/>
        <v>0</v>
      </c>
      <c r="AW14" s="393">
        <f t="shared" si="5"/>
        <v>0</v>
      </c>
      <c r="AX14" s="393">
        <f t="shared" si="5"/>
        <v>0</v>
      </c>
      <c r="AY14" s="393">
        <f t="shared" si="5"/>
        <v>0</v>
      </c>
      <c r="AZ14" s="393">
        <f t="shared" si="5"/>
        <v>0</v>
      </c>
      <c r="BA14" s="396">
        <f t="shared" si="5"/>
        <v>0</v>
      </c>
      <c r="BB14" s="397"/>
    </row>
    <row r="15" spans="1:54" s="398" customFormat="1" ht="24.95" customHeight="1" x14ac:dyDescent="0.2">
      <c r="A15" s="413">
        <f t="shared" si="6"/>
        <v>10</v>
      </c>
      <c r="B15" s="414"/>
      <c r="C15" s="426"/>
      <c r="D15" s="416" t="s">
        <v>154</v>
      </c>
      <c r="E15" s="416" t="s">
        <v>53</v>
      </c>
      <c r="F15" s="417"/>
      <c r="G15" s="416" t="s">
        <v>155</v>
      </c>
      <c r="H15" s="413" t="str">
        <f t="shared" si="0"/>
        <v>Non</v>
      </c>
      <c r="I15" s="418">
        <f t="shared" si="1"/>
        <v>52</v>
      </c>
      <c r="J15" s="419"/>
      <c r="K15" s="419">
        <f t="shared" si="2"/>
        <v>0</v>
      </c>
      <c r="L15" s="420">
        <v>32</v>
      </c>
      <c r="M15" s="421">
        <v>20</v>
      </c>
      <c r="N15" s="422"/>
      <c r="O15" s="421"/>
      <c r="P15" s="422"/>
      <c r="Q15" s="423"/>
      <c r="R15" s="424"/>
      <c r="S15" s="421"/>
      <c r="T15" s="424"/>
      <c r="U15" s="423"/>
      <c r="V15" s="424"/>
      <c r="W15" s="421"/>
      <c r="X15" s="424"/>
      <c r="Y15" s="421"/>
      <c r="Z15" s="424"/>
      <c r="AA15" s="423"/>
      <c r="AB15" s="424"/>
      <c r="AC15" s="421"/>
      <c r="AD15" s="422"/>
      <c r="AE15" s="423"/>
      <c r="AF15" s="424"/>
      <c r="AG15" s="421"/>
      <c r="AH15" s="424"/>
      <c r="AI15" s="421"/>
      <c r="AJ15" s="423"/>
      <c r="AK15" s="425"/>
      <c r="AL15" s="393">
        <f t="shared" si="3"/>
        <v>32</v>
      </c>
      <c r="AM15" s="394">
        <f t="shared" si="4"/>
        <v>2</v>
      </c>
      <c r="AN15" s="395">
        <f t="shared" si="5"/>
        <v>0</v>
      </c>
      <c r="AO15" s="393">
        <f t="shared" si="5"/>
        <v>0</v>
      </c>
      <c r="AP15" s="393">
        <f t="shared" si="5"/>
        <v>0</v>
      </c>
      <c r="AQ15" s="393">
        <f t="shared" si="5"/>
        <v>0</v>
      </c>
      <c r="AR15" s="393">
        <f t="shared" si="5"/>
        <v>0</v>
      </c>
      <c r="AS15" s="393">
        <f t="shared" si="5"/>
        <v>0</v>
      </c>
      <c r="AT15" s="393">
        <f t="shared" si="5"/>
        <v>0</v>
      </c>
      <c r="AU15" s="393">
        <f t="shared" si="5"/>
        <v>0</v>
      </c>
      <c r="AV15" s="393">
        <f t="shared" si="5"/>
        <v>0</v>
      </c>
      <c r="AW15" s="393">
        <f t="shared" si="5"/>
        <v>0</v>
      </c>
      <c r="AX15" s="393">
        <f t="shared" si="5"/>
        <v>0</v>
      </c>
      <c r="AY15" s="393">
        <f t="shared" si="5"/>
        <v>0</v>
      </c>
      <c r="AZ15" s="393">
        <f t="shared" si="5"/>
        <v>0</v>
      </c>
      <c r="BA15" s="396">
        <f t="shared" si="5"/>
        <v>0</v>
      </c>
      <c r="BB15" s="397"/>
    </row>
    <row r="16" spans="1:54" s="398" customFormat="1" ht="24.95" customHeight="1" x14ac:dyDescent="0.2">
      <c r="A16" s="427">
        <f t="shared" si="6"/>
        <v>11</v>
      </c>
      <c r="B16" s="428"/>
      <c r="C16" s="429"/>
      <c r="D16" s="430" t="s">
        <v>151</v>
      </c>
      <c r="E16" s="430" t="s">
        <v>55</v>
      </c>
      <c r="F16" s="431"/>
      <c r="G16" s="430" t="s">
        <v>27</v>
      </c>
      <c r="H16" s="413" t="str">
        <f t="shared" si="0"/>
        <v>Non</v>
      </c>
      <c r="I16" s="432">
        <f t="shared" si="1"/>
        <v>48</v>
      </c>
      <c r="J16" s="433"/>
      <c r="K16" s="419">
        <f t="shared" si="2"/>
        <v>0</v>
      </c>
      <c r="L16" s="434">
        <v>22</v>
      </c>
      <c r="M16" s="435">
        <v>26</v>
      </c>
      <c r="N16" s="436"/>
      <c r="O16" s="435"/>
      <c r="P16" s="436"/>
      <c r="Q16" s="437"/>
      <c r="R16" s="438"/>
      <c r="S16" s="435"/>
      <c r="T16" s="438"/>
      <c r="U16" s="437"/>
      <c r="V16" s="438"/>
      <c r="W16" s="435"/>
      <c r="X16" s="438"/>
      <c r="Y16" s="435"/>
      <c r="Z16" s="438"/>
      <c r="AA16" s="437"/>
      <c r="AB16" s="438"/>
      <c r="AC16" s="435"/>
      <c r="AD16" s="436"/>
      <c r="AE16" s="437"/>
      <c r="AF16" s="438"/>
      <c r="AG16" s="435"/>
      <c r="AH16" s="438"/>
      <c r="AI16" s="435"/>
      <c r="AJ16" s="437"/>
      <c r="AK16" s="439"/>
      <c r="AL16" s="393">
        <f t="shared" si="3"/>
        <v>26</v>
      </c>
      <c r="AM16" s="394">
        <f t="shared" si="4"/>
        <v>2</v>
      </c>
      <c r="AN16" s="395">
        <f t="shared" ref="AN16:BA33" si="8">IF($AM16&gt;Nbcourse+AN$3-1-$J16,LARGE($L16:$AK16,Nbcourse+AN$3-$J16),0)</f>
        <v>0</v>
      </c>
      <c r="AO16" s="393">
        <f t="shared" si="8"/>
        <v>0</v>
      </c>
      <c r="AP16" s="393">
        <f t="shared" si="8"/>
        <v>0</v>
      </c>
      <c r="AQ16" s="393">
        <f t="shared" si="8"/>
        <v>0</v>
      </c>
      <c r="AR16" s="393">
        <f t="shared" si="8"/>
        <v>0</v>
      </c>
      <c r="AS16" s="393">
        <f t="shared" si="8"/>
        <v>0</v>
      </c>
      <c r="AT16" s="393">
        <f t="shared" si="8"/>
        <v>0</v>
      </c>
      <c r="AU16" s="393">
        <f t="shared" si="8"/>
        <v>0</v>
      </c>
      <c r="AV16" s="393">
        <f t="shared" si="8"/>
        <v>0</v>
      </c>
      <c r="AW16" s="393">
        <f t="shared" si="8"/>
        <v>0</v>
      </c>
      <c r="AX16" s="393">
        <f t="shared" si="8"/>
        <v>0</v>
      </c>
      <c r="AY16" s="393">
        <f t="shared" si="8"/>
        <v>0</v>
      </c>
      <c r="AZ16" s="393">
        <f t="shared" si="8"/>
        <v>0</v>
      </c>
      <c r="BA16" s="396">
        <f t="shared" si="8"/>
        <v>0</v>
      </c>
      <c r="BB16" s="397"/>
    </row>
    <row r="17" spans="1:54" s="398" customFormat="1" ht="24.95" customHeight="1" x14ac:dyDescent="0.2">
      <c r="A17" s="413">
        <f t="shared" si="6"/>
        <v>12</v>
      </c>
      <c r="B17" s="414" t="s">
        <v>326</v>
      </c>
      <c r="C17" s="426"/>
      <c r="D17" s="416" t="s">
        <v>313</v>
      </c>
      <c r="E17" s="416" t="s">
        <v>314</v>
      </c>
      <c r="F17" s="417"/>
      <c r="G17" s="416" t="s">
        <v>184</v>
      </c>
      <c r="H17" s="413" t="str">
        <f t="shared" si="0"/>
        <v>Non</v>
      </c>
      <c r="I17" s="418">
        <f t="shared" si="1"/>
        <v>44</v>
      </c>
      <c r="J17" s="419"/>
      <c r="K17" s="419">
        <f t="shared" si="2"/>
        <v>0</v>
      </c>
      <c r="L17" s="420"/>
      <c r="M17" s="421"/>
      <c r="N17" s="422">
        <v>18</v>
      </c>
      <c r="O17" s="421">
        <v>26</v>
      </c>
      <c r="P17" s="422"/>
      <c r="Q17" s="423"/>
      <c r="R17" s="424"/>
      <c r="S17" s="421"/>
      <c r="T17" s="424"/>
      <c r="U17" s="423"/>
      <c r="V17" s="424"/>
      <c r="W17" s="421"/>
      <c r="X17" s="424"/>
      <c r="Y17" s="421"/>
      <c r="Z17" s="424"/>
      <c r="AA17" s="423"/>
      <c r="AB17" s="424"/>
      <c r="AC17" s="421"/>
      <c r="AD17" s="422"/>
      <c r="AE17" s="423"/>
      <c r="AF17" s="424"/>
      <c r="AG17" s="421"/>
      <c r="AH17" s="424"/>
      <c r="AI17" s="421"/>
      <c r="AJ17" s="423"/>
      <c r="AK17" s="425"/>
      <c r="AL17" s="393">
        <f t="shared" si="3"/>
        <v>26</v>
      </c>
      <c r="AM17" s="394">
        <f t="shared" si="4"/>
        <v>2</v>
      </c>
      <c r="AN17" s="395">
        <f t="shared" si="8"/>
        <v>0</v>
      </c>
      <c r="AO17" s="393">
        <f t="shared" si="8"/>
        <v>0</v>
      </c>
      <c r="AP17" s="393">
        <f t="shared" si="8"/>
        <v>0</v>
      </c>
      <c r="AQ17" s="393">
        <f t="shared" si="8"/>
        <v>0</v>
      </c>
      <c r="AR17" s="393">
        <f t="shared" si="8"/>
        <v>0</v>
      </c>
      <c r="AS17" s="393">
        <f t="shared" si="8"/>
        <v>0</v>
      </c>
      <c r="AT17" s="393">
        <f t="shared" si="8"/>
        <v>0</v>
      </c>
      <c r="AU17" s="393">
        <f t="shared" si="8"/>
        <v>0</v>
      </c>
      <c r="AV17" s="393">
        <f t="shared" si="8"/>
        <v>0</v>
      </c>
      <c r="AW17" s="393">
        <f t="shared" si="8"/>
        <v>0</v>
      </c>
      <c r="AX17" s="393">
        <f t="shared" si="8"/>
        <v>0</v>
      </c>
      <c r="AY17" s="393">
        <f t="shared" si="8"/>
        <v>0</v>
      </c>
      <c r="AZ17" s="393">
        <f t="shared" si="8"/>
        <v>0</v>
      </c>
      <c r="BA17" s="396">
        <f t="shared" si="8"/>
        <v>0</v>
      </c>
      <c r="BB17" s="397"/>
    </row>
    <row r="18" spans="1:54" s="398" customFormat="1" ht="24.95" customHeight="1" x14ac:dyDescent="0.2">
      <c r="A18" s="413">
        <f t="shared" si="6"/>
        <v>13</v>
      </c>
      <c r="B18" s="414"/>
      <c r="C18" s="415"/>
      <c r="D18" s="416" t="s">
        <v>315</v>
      </c>
      <c r="E18" s="416" t="s">
        <v>316</v>
      </c>
      <c r="F18" s="417"/>
      <c r="G18" s="416" t="s">
        <v>184</v>
      </c>
      <c r="H18" s="413" t="str">
        <f t="shared" si="0"/>
        <v>Non</v>
      </c>
      <c r="I18" s="418">
        <f t="shared" si="1"/>
        <v>35</v>
      </c>
      <c r="J18" s="419"/>
      <c r="K18" s="419">
        <f t="shared" si="2"/>
        <v>0</v>
      </c>
      <c r="L18" s="420"/>
      <c r="M18" s="421"/>
      <c r="N18" s="422">
        <v>17</v>
      </c>
      <c r="O18" s="421">
        <v>18</v>
      </c>
      <c r="P18" s="422"/>
      <c r="Q18" s="423"/>
      <c r="R18" s="424"/>
      <c r="S18" s="421"/>
      <c r="T18" s="424"/>
      <c r="U18" s="423"/>
      <c r="V18" s="424"/>
      <c r="W18" s="421"/>
      <c r="X18" s="424"/>
      <c r="Y18" s="421"/>
      <c r="Z18" s="424"/>
      <c r="AA18" s="423"/>
      <c r="AB18" s="424"/>
      <c r="AC18" s="421"/>
      <c r="AD18" s="422"/>
      <c r="AE18" s="423"/>
      <c r="AF18" s="424"/>
      <c r="AG18" s="421"/>
      <c r="AH18" s="424"/>
      <c r="AI18" s="421"/>
      <c r="AJ18" s="423"/>
      <c r="AK18" s="425"/>
      <c r="AL18" s="393">
        <f t="shared" si="3"/>
        <v>18</v>
      </c>
      <c r="AM18" s="394">
        <f t="shared" si="4"/>
        <v>2</v>
      </c>
      <c r="AN18" s="395">
        <f t="shared" si="8"/>
        <v>0</v>
      </c>
      <c r="AO18" s="393">
        <f t="shared" si="8"/>
        <v>0</v>
      </c>
      <c r="AP18" s="393">
        <f t="shared" si="8"/>
        <v>0</v>
      </c>
      <c r="AQ18" s="393">
        <f t="shared" si="8"/>
        <v>0</v>
      </c>
      <c r="AR18" s="393">
        <f t="shared" si="8"/>
        <v>0</v>
      </c>
      <c r="AS18" s="393">
        <f t="shared" si="8"/>
        <v>0</v>
      </c>
      <c r="AT18" s="393">
        <f t="shared" si="8"/>
        <v>0</v>
      </c>
      <c r="AU18" s="393">
        <f t="shared" si="8"/>
        <v>0</v>
      </c>
      <c r="AV18" s="393">
        <f t="shared" si="8"/>
        <v>0</v>
      </c>
      <c r="AW18" s="393">
        <f t="shared" si="8"/>
        <v>0</v>
      </c>
      <c r="AX18" s="393">
        <f t="shared" si="8"/>
        <v>0</v>
      </c>
      <c r="AY18" s="393">
        <f t="shared" si="8"/>
        <v>0</v>
      </c>
      <c r="AZ18" s="393">
        <f t="shared" si="8"/>
        <v>0</v>
      </c>
      <c r="BA18" s="396">
        <f t="shared" si="8"/>
        <v>0</v>
      </c>
      <c r="BB18" s="397"/>
    </row>
    <row r="19" spans="1:54" s="398" customFormat="1" ht="24.95" customHeight="1" x14ac:dyDescent="0.2">
      <c r="A19" s="413">
        <f t="shared" si="6"/>
        <v>14</v>
      </c>
      <c r="B19" s="414" t="s">
        <v>326</v>
      </c>
      <c r="C19" s="426"/>
      <c r="D19" s="416" t="s">
        <v>319</v>
      </c>
      <c r="E19" s="416" t="s">
        <v>54</v>
      </c>
      <c r="F19" s="417"/>
      <c r="G19" s="416" t="s">
        <v>27</v>
      </c>
      <c r="H19" s="413" t="str">
        <f t="shared" si="0"/>
        <v>Non</v>
      </c>
      <c r="I19" s="418">
        <f t="shared" si="1"/>
        <v>32</v>
      </c>
      <c r="J19" s="419"/>
      <c r="K19" s="419">
        <f t="shared" si="2"/>
        <v>0</v>
      </c>
      <c r="L19" s="420"/>
      <c r="M19" s="421"/>
      <c r="N19" s="422">
        <v>15</v>
      </c>
      <c r="O19" s="421">
        <v>17</v>
      </c>
      <c r="P19" s="422"/>
      <c r="Q19" s="423"/>
      <c r="R19" s="424"/>
      <c r="S19" s="421"/>
      <c r="T19" s="424"/>
      <c r="U19" s="423"/>
      <c r="V19" s="424"/>
      <c r="W19" s="421"/>
      <c r="X19" s="424"/>
      <c r="Y19" s="421"/>
      <c r="Z19" s="424"/>
      <c r="AA19" s="423"/>
      <c r="AB19" s="424"/>
      <c r="AC19" s="421"/>
      <c r="AD19" s="422"/>
      <c r="AE19" s="423"/>
      <c r="AF19" s="424"/>
      <c r="AG19" s="421"/>
      <c r="AH19" s="424"/>
      <c r="AI19" s="421"/>
      <c r="AJ19" s="423"/>
      <c r="AK19" s="425"/>
      <c r="AL19" s="393">
        <f t="shared" si="3"/>
        <v>17</v>
      </c>
      <c r="AM19" s="394">
        <f t="shared" si="4"/>
        <v>2</v>
      </c>
      <c r="AN19" s="395">
        <f t="shared" si="8"/>
        <v>0</v>
      </c>
      <c r="AO19" s="393">
        <f t="shared" si="8"/>
        <v>0</v>
      </c>
      <c r="AP19" s="393">
        <f t="shared" si="8"/>
        <v>0</v>
      </c>
      <c r="AQ19" s="393">
        <f t="shared" si="8"/>
        <v>0</v>
      </c>
      <c r="AR19" s="393">
        <f t="shared" si="8"/>
        <v>0</v>
      </c>
      <c r="AS19" s="393">
        <f t="shared" si="8"/>
        <v>0</v>
      </c>
      <c r="AT19" s="393">
        <f t="shared" si="8"/>
        <v>0</v>
      </c>
      <c r="AU19" s="393">
        <f t="shared" si="8"/>
        <v>0</v>
      </c>
      <c r="AV19" s="393">
        <f t="shared" si="8"/>
        <v>0</v>
      </c>
      <c r="AW19" s="393">
        <f t="shared" si="8"/>
        <v>0</v>
      </c>
      <c r="AX19" s="393">
        <f t="shared" si="8"/>
        <v>0</v>
      </c>
      <c r="AY19" s="393">
        <f t="shared" si="8"/>
        <v>0</v>
      </c>
      <c r="AZ19" s="393">
        <f t="shared" si="8"/>
        <v>0</v>
      </c>
      <c r="BA19" s="396">
        <f t="shared" si="8"/>
        <v>0</v>
      </c>
      <c r="BB19" s="397"/>
    </row>
    <row r="20" spans="1:54" s="398" customFormat="1" ht="24.95" customHeight="1" x14ac:dyDescent="0.2">
      <c r="A20" s="413">
        <f t="shared" si="6"/>
        <v>15</v>
      </c>
      <c r="B20" s="414"/>
      <c r="C20" s="426"/>
      <c r="D20" s="416" t="s">
        <v>317</v>
      </c>
      <c r="E20" s="416" t="s">
        <v>318</v>
      </c>
      <c r="F20" s="417"/>
      <c r="G20" s="416" t="s">
        <v>37</v>
      </c>
      <c r="H20" s="413" t="str">
        <f t="shared" si="0"/>
        <v>Non</v>
      </c>
      <c r="I20" s="418">
        <f t="shared" si="1"/>
        <v>32</v>
      </c>
      <c r="J20" s="419"/>
      <c r="K20" s="419">
        <f t="shared" si="2"/>
        <v>0</v>
      </c>
      <c r="L20" s="420"/>
      <c r="M20" s="421"/>
      <c r="N20" s="422">
        <v>16</v>
      </c>
      <c r="O20" s="421">
        <v>16</v>
      </c>
      <c r="P20" s="422"/>
      <c r="Q20" s="423"/>
      <c r="R20" s="424"/>
      <c r="S20" s="421"/>
      <c r="T20" s="424"/>
      <c r="U20" s="423"/>
      <c r="V20" s="424"/>
      <c r="W20" s="421"/>
      <c r="X20" s="424"/>
      <c r="Y20" s="421"/>
      <c r="Z20" s="424"/>
      <c r="AA20" s="423"/>
      <c r="AB20" s="424"/>
      <c r="AC20" s="421"/>
      <c r="AD20" s="422"/>
      <c r="AE20" s="423"/>
      <c r="AF20" s="424"/>
      <c r="AG20" s="421"/>
      <c r="AH20" s="424"/>
      <c r="AI20" s="421"/>
      <c r="AJ20" s="423"/>
      <c r="AK20" s="425"/>
      <c r="AL20" s="393">
        <f t="shared" si="3"/>
        <v>16</v>
      </c>
      <c r="AM20" s="394">
        <f t="shared" si="4"/>
        <v>2</v>
      </c>
      <c r="AN20" s="395">
        <f t="shared" si="8"/>
        <v>0</v>
      </c>
      <c r="AO20" s="393">
        <f t="shared" si="8"/>
        <v>0</v>
      </c>
      <c r="AP20" s="393">
        <f t="shared" si="8"/>
        <v>0</v>
      </c>
      <c r="AQ20" s="393">
        <f t="shared" si="8"/>
        <v>0</v>
      </c>
      <c r="AR20" s="393">
        <f t="shared" si="8"/>
        <v>0</v>
      </c>
      <c r="AS20" s="393">
        <f t="shared" si="8"/>
        <v>0</v>
      </c>
      <c r="AT20" s="393">
        <f t="shared" si="8"/>
        <v>0</v>
      </c>
      <c r="AU20" s="393">
        <f t="shared" si="8"/>
        <v>0</v>
      </c>
      <c r="AV20" s="393">
        <f t="shared" si="8"/>
        <v>0</v>
      </c>
      <c r="AW20" s="393">
        <f t="shared" si="8"/>
        <v>0</v>
      </c>
      <c r="AX20" s="393">
        <f t="shared" si="8"/>
        <v>0</v>
      </c>
      <c r="AY20" s="393">
        <f t="shared" si="8"/>
        <v>0</v>
      </c>
      <c r="AZ20" s="393">
        <f t="shared" si="8"/>
        <v>0</v>
      </c>
      <c r="BA20" s="396">
        <f t="shared" si="8"/>
        <v>0</v>
      </c>
      <c r="BB20" s="397"/>
    </row>
    <row r="21" spans="1:54" s="398" customFormat="1" ht="24.95" customHeight="1" x14ac:dyDescent="0.2">
      <c r="A21" s="413">
        <f t="shared" si="6"/>
        <v>16</v>
      </c>
      <c r="B21" s="414"/>
      <c r="C21" s="426"/>
      <c r="D21" s="416" t="s">
        <v>303</v>
      </c>
      <c r="E21" s="416" t="s">
        <v>312</v>
      </c>
      <c r="F21" s="417"/>
      <c r="G21" s="416" t="s">
        <v>184</v>
      </c>
      <c r="H21" s="413" t="str">
        <f t="shared" si="0"/>
        <v>Non</v>
      </c>
      <c r="I21" s="418">
        <f t="shared" si="1"/>
        <v>29</v>
      </c>
      <c r="J21" s="419"/>
      <c r="K21" s="419">
        <f t="shared" si="2"/>
        <v>0</v>
      </c>
      <c r="L21" s="420"/>
      <c r="M21" s="421"/>
      <c r="N21" s="422">
        <v>19</v>
      </c>
      <c r="O21" s="421">
        <v>10</v>
      </c>
      <c r="P21" s="422"/>
      <c r="Q21" s="423"/>
      <c r="R21" s="424"/>
      <c r="S21" s="421"/>
      <c r="T21" s="424"/>
      <c r="U21" s="423"/>
      <c r="V21" s="424"/>
      <c r="W21" s="421"/>
      <c r="X21" s="424"/>
      <c r="Y21" s="421"/>
      <c r="Z21" s="424"/>
      <c r="AA21" s="423"/>
      <c r="AB21" s="424"/>
      <c r="AC21" s="421"/>
      <c r="AD21" s="422"/>
      <c r="AE21" s="423"/>
      <c r="AF21" s="424"/>
      <c r="AG21" s="421"/>
      <c r="AH21" s="424"/>
      <c r="AI21" s="421"/>
      <c r="AJ21" s="423"/>
      <c r="AK21" s="425"/>
      <c r="AL21" s="393">
        <f t="shared" si="3"/>
        <v>19</v>
      </c>
      <c r="AM21" s="394">
        <f t="shared" si="4"/>
        <v>2</v>
      </c>
      <c r="AN21" s="395">
        <f t="shared" si="8"/>
        <v>0</v>
      </c>
      <c r="AO21" s="393">
        <f t="shared" si="8"/>
        <v>0</v>
      </c>
      <c r="AP21" s="393">
        <f t="shared" si="8"/>
        <v>0</v>
      </c>
      <c r="AQ21" s="393">
        <f t="shared" si="8"/>
        <v>0</v>
      </c>
      <c r="AR21" s="393">
        <f t="shared" si="8"/>
        <v>0</v>
      </c>
      <c r="AS21" s="393">
        <f t="shared" si="8"/>
        <v>0</v>
      </c>
      <c r="AT21" s="393">
        <f t="shared" si="8"/>
        <v>0</v>
      </c>
      <c r="AU21" s="393">
        <f t="shared" si="8"/>
        <v>0</v>
      </c>
      <c r="AV21" s="393">
        <f t="shared" si="8"/>
        <v>0</v>
      </c>
      <c r="AW21" s="393">
        <f t="shared" si="8"/>
        <v>0</v>
      </c>
      <c r="AX21" s="393">
        <f t="shared" si="8"/>
        <v>0</v>
      </c>
      <c r="AY21" s="393">
        <f t="shared" si="8"/>
        <v>0</v>
      </c>
      <c r="AZ21" s="393">
        <f t="shared" si="8"/>
        <v>0</v>
      </c>
      <c r="BA21" s="396">
        <f t="shared" si="8"/>
        <v>0</v>
      </c>
      <c r="BB21" s="397"/>
    </row>
    <row r="22" spans="1:54" s="398" customFormat="1" ht="24.95" customHeight="1" x14ac:dyDescent="0.2">
      <c r="A22" s="413">
        <f t="shared" si="6"/>
        <v>17</v>
      </c>
      <c r="B22" s="414"/>
      <c r="C22" s="415"/>
      <c r="D22" s="416" t="s">
        <v>53</v>
      </c>
      <c r="E22" s="416" t="s">
        <v>262</v>
      </c>
      <c r="F22" s="440"/>
      <c r="G22" s="441" t="s">
        <v>184</v>
      </c>
      <c r="H22" s="413" t="str">
        <f t="shared" si="0"/>
        <v>Non</v>
      </c>
      <c r="I22" s="418">
        <f t="shared" si="1"/>
        <v>29</v>
      </c>
      <c r="J22" s="419"/>
      <c r="K22" s="419">
        <f t="shared" si="2"/>
        <v>0</v>
      </c>
      <c r="L22" s="420"/>
      <c r="M22" s="421"/>
      <c r="N22" s="422">
        <v>14</v>
      </c>
      <c r="O22" s="421">
        <v>15</v>
      </c>
      <c r="P22" s="422"/>
      <c r="Q22" s="423"/>
      <c r="R22" s="424"/>
      <c r="S22" s="421"/>
      <c r="T22" s="424"/>
      <c r="U22" s="423"/>
      <c r="V22" s="424"/>
      <c r="W22" s="421"/>
      <c r="X22" s="424"/>
      <c r="Y22" s="421"/>
      <c r="Z22" s="424"/>
      <c r="AA22" s="423"/>
      <c r="AB22" s="424"/>
      <c r="AC22" s="421"/>
      <c r="AD22" s="422"/>
      <c r="AE22" s="423"/>
      <c r="AF22" s="424"/>
      <c r="AG22" s="421"/>
      <c r="AH22" s="424"/>
      <c r="AI22" s="421"/>
      <c r="AJ22" s="423"/>
      <c r="AK22" s="425"/>
      <c r="AL22" s="393">
        <f t="shared" si="3"/>
        <v>15</v>
      </c>
      <c r="AM22" s="394">
        <f t="shared" si="4"/>
        <v>2</v>
      </c>
      <c r="AN22" s="395">
        <f t="shared" si="8"/>
        <v>0</v>
      </c>
      <c r="AO22" s="393">
        <f t="shared" si="8"/>
        <v>0</v>
      </c>
      <c r="AP22" s="393">
        <f t="shared" si="8"/>
        <v>0</v>
      </c>
      <c r="AQ22" s="393">
        <f t="shared" si="8"/>
        <v>0</v>
      </c>
      <c r="AR22" s="393">
        <f t="shared" si="8"/>
        <v>0</v>
      </c>
      <c r="AS22" s="393">
        <f t="shared" si="8"/>
        <v>0</v>
      </c>
      <c r="AT22" s="393">
        <f t="shared" si="8"/>
        <v>0</v>
      </c>
      <c r="AU22" s="393">
        <f t="shared" si="8"/>
        <v>0</v>
      </c>
      <c r="AV22" s="393">
        <f t="shared" si="8"/>
        <v>0</v>
      </c>
      <c r="AW22" s="393">
        <f t="shared" si="8"/>
        <v>0</v>
      </c>
      <c r="AX22" s="393">
        <f t="shared" si="8"/>
        <v>0</v>
      </c>
      <c r="AY22" s="393">
        <f t="shared" si="8"/>
        <v>0</v>
      </c>
      <c r="AZ22" s="393">
        <f t="shared" si="8"/>
        <v>0</v>
      </c>
      <c r="BA22" s="396">
        <f t="shared" si="8"/>
        <v>0</v>
      </c>
      <c r="BB22" s="397"/>
    </row>
    <row r="23" spans="1:54" s="398" customFormat="1" ht="24.95" customHeight="1" x14ac:dyDescent="0.2">
      <c r="A23" s="413">
        <f t="shared" si="6"/>
        <v>18</v>
      </c>
      <c r="B23" s="414"/>
      <c r="C23" s="415"/>
      <c r="D23" s="441" t="s">
        <v>320</v>
      </c>
      <c r="E23" s="441" t="s">
        <v>153</v>
      </c>
      <c r="F23" s="417"/>
      <c r="G23" s="416" t="s">
        <v>37</v>
      </c>
      <c r="H23" s="413" t="str">
        <f t="shared" si="0"/>
        <v>Non</v>
      </c>
      <c r="I23" s="418">
        <f t="shared" si="1"/>
        <v>27</v>
      </c>
      <c r="J23" s="419"/>
      <c r="K23" s="419">
        <f t="shared" si="2"/>
        <v>0</v>
      </c>
      <c r="L23" s="420"/>
      <c r="M23" s="421"/>
      <c r="N23" s="422">
        <v>13</v>
      </c>
      <c r="O23" s="421">
        <v>14</v>
      </c>
      <c r="P23" s="422"/>
      <c r="Q23" s="423"/>
      <c r="R23" s="424"/>
      <c r="S23" s="421"/>
      <c r="T23" s="424"/>
      <c r="U23" s="423"/>
      <c r="V23" s="424"/>
      <c r="W23" s="421"/>
      <c r="X23" s="424"/>
      <c r="Y23" s="421"/>
      <c r="Z23" s="424"/>
      <c r="AA23" s="423"/>
      <c r="AB23" s="424"/>
      <c r="AC23" s="421"/>
      <c r="AD23" s="422"/>
      <c r="AE23" s="423"/>
      <c r="AF23" s="424"/>
      <c r="AG23" s="421"/>
      <c r="AH23" s="424"/>
      <c r="AI23" s="421"/>
      <c r="AJ23" s="423"/>
      <c r="AK23" s="425"/>
      <c r="AL23" s="393">
        <f t="shared" si="3"/>
        <v>14</v>
      </c>
      <c r="AM23" s="394">
        <f t="shared" si="4"/>
        <v>2</v>
      </c>
      <c r="AN23" s="395">
        <f t="shared" si="8"/>
        <v>0</v>
      </c>
      <c r="AO23" s="393">
        <f t="shared" si="8"/>
        <v>0</v>
      </c>
      <c r="AP23" s="393">
        <f t="shared" si="8"/>
        <v>0</v>
      </c>
      <c r="AQ23" s="393">
        <f t="shared" si="8"/>
        <v>0</v>
      </c>
      <c r="AR23" s="393">
        <f t="shared" si="8"/>
        <v>0</v>
      </c>
      <c r="AS23" s="393">
        <f t="shared" si="8"/>
        <v>0</v>
      </c>
      <c r="AT23" s="393">
        <f t="shared" si="8"/>
        <v>0</v>
      </c>
      <c r="AU23" s="393">
        <f t="shared" si="8"/>
        <v>0</v>
      </c>
      <c r="AV23" s="393">
        <f t="shared" si="8"/>
        <v>0</v>
      </c>
      <c r="AW23" s="393">
        <f t="shared" si="8"/>
        <v>0</v>
      </c>
      <c r="AX23" s="393">
        <f t="shared" si="8"/>
        <v>0</v>
      </c>
      <c r="AY23" s="393">
        <f t="shared" si="8"/>
        <v>0</v>
      </c>
      <c r="AZ23" s="393">
        <f t="shared" si="8"/>
        <v>0</v>
      </c>
      <c r="BA23" s="396">
        <f t="shared" si="8"/>
        <v>0</v>
      </c>
      <c r="BB23" s="397"/>
    </row>
    <row r="24" spans="1:54" s="398" customFormat="1" ht="24.95" customHeight="1" x14ac:dyDescent="0.2">
      <c r="A24" s="413">
        <f t="shared" si="6"/>
        <v>19</v>
      </c>
      <c r="B24" s="414"/>
      <c r="C24" s="415"/>
      <c r="D24" s="416" t="s">
        <v>322</v>
      </c>
      <c r="E24" s="416" t="s">
        <v>198</v>
      </c>
      <c r="F24" s="417"/>
      <c r="G24" s="416" t="s">
        <v>37</v>
      </c>
      <c r="H24" s="413" t="str">
        <f t="shared" si="0"/>
        <v>Non</v>
      </c>
      <c r="I24" s="418">
        <f t="shared" si="1"/>
        <v>24</v>
      </c>
      <c r="J24" s="419"/>
      <c r="K24" s="419">
        <f t="shared" si="2"/>
        <v>0</v>
      </c>
      <c r="L24" s="420"/>
      <c r="M24" s="421"/>
      <c r="N24" s="422">
        <v>11</v>
      </c>
      <c r="O24" s="421">
        <v>13</v>
      </c>
      <c r="P24" s="422"/>
      <c r="Q24" s="423"/>
      <c r="R24" s="424"/>
      <c r="S24" s="421"/>
      <c r="T24" s="424"/>
      <c r="U24" s="423"/>
      <c r="V24" s="424"/>
      <c r="W24" s="421"/>
      <c r="X24" s="424"/>
      <c r="Y24" s="421"/>
      <c r="Z24" s="424"/>
      <c r="AA24" s="423"/>
      <c r="AB24" s="424"/>
      <c r="AC24" s="421"/>
      <c r="AD24" s="422"/>
      <c r="AE24" s="423"/>
      <c r="AF24" s="424"/>
      <c r="AG24" s="421"/>
      <c r="AH24" s="424"/>
      <c r="AI24" s="421"/>
      <c r="AJ24" s="423"/>
      <c r="AK24" s="425"/>
      <c r="AL24" s="393">
        <f t="shared" si="3"/>
        <v>13</v>
      </c>
      <c r="AM24" s="394">
        <f t="shared" si="4"/>
        <v>2</v>
      </c>
      <c r="AN24" s="395">
        <f t="shared" si="8"/>
        <v>0</v>
      </c>
      <c r="AO24" s="393">
        <f t="shared" si="8"/>
        <v>0</v>
      </c>
      <c r="AP24" s="393">
        <f t="shared" si="8"/>
        <v>0</v>
      </c>
      <c r="AQ24" s="393">
        <f t="shared" si="8"/>
        <v>0</v>
      </c>
      <c r="AR24" s="393">
        <f t="shared" si="8"/>
        <v>0</v>
      </c>
      <c r="AS24" s="393">
        <f t="shared" si="8"/>
        <v>0</v>
      </c>
      <c r="AT24" s="393">
        <f t="shared" si="8"/>
        <v>0</v>
      </c>
      <c r="AU24" s="393">
        <f t="shared" si="8"/>
        <v>0</v>
      </c>
      <c r="AV24" s="393">
        <f t="shared" si="8"/>
        <v>0</v>
      </c>
      <c r="AW24" s="393">
        <f t="shared" si="8"/>
        <v>0</v>
      </c>
      <c r="AX24" s="393">
        <f t="shared" si="8"/>
        <v>0</v>
      </c>
      <c r="AY24" s="393">
        <f t="shared" si="8"/>
        <v>0</v>
      </c>
      <c r="AZ24" s="393">
        <f t="shared" si="8"/>
        <v>0</v>
      </c>
      <c r="BA24" s="396">
        <f t="shared" si="8"/>
        <v>0</v>
      </c>
      <c r="BB24" s="397"/>
    </row>
    <row r="25" spans="1:54" s="398" customFormat="1" ht="28.5" customHeight="1" x14ac:dyDescent="0.2">
      <c r="A25" s="413">
        <f t="shared" si="6"/>
        <v>20</v>
      </c>
      <c r="B25" s="414"/>
      <c r="C25" s="426"/>
      <c r="D25" s="416" t="s">
        <v>325</v>
      </c>
      <c r="E25" s="416" t="s">
        <v>277</v>
      </c>
      <c r="F25" s="417"/>
      <c r="G25" s="416" t="s">
        <v>37</v>
      </c>
      <c r="H25" s="413" t="str">
        <f t="shared" si="0"/>
        <v>Non</v>
      </c>
      <c r="I25" s="418">
        <f t="shared" si="1"/>
        <v>19</v>
      </c>
      <c r="J25" s="419"/>
      <c r="K25" s="419">
        <f t="shared" si="2"/>
        <v>0</v>
      </c>
      <c r="L25" s="420"/>
      <c r="M25" s="421"/>
      <c r="N25" s="422">
        <v>8</v>
      </c>
      <c r="O25" s="421">
        <v>11</v>
      </c>
      <c r="P25" s="422"/>
      <c r="Q25" s="423"/>
      <c r="R25" s="424"/>
      <c r="S25" s="421"/>
      <c r="T25" s="424"/>
      <c r="U25" s="423"/>
      <c r="V25" s="424"/>
      <c r="W25" s="421"/>
      <c r="X25" s="424"/>
      <c r="Y25" s="421"/>
      <c r="Z25" s="424"/>
      <c r="AA25" s="423"/>
      <c r="AB25" s="424"/>
      <c r="AC25" s="421"/>
      <c r="AD25" s="422"/>
      <c r="AE25" s="423"/>
      <c r="AF25" s="424"/>
      <c r="AG25" s="421"/>
      <c r="AH25" s="424"/>
      <c r="AI25" s="421"/>
      <c r="AJ25" s="423"/>
      <c r="AK25" s="425"/>
      <c r="AL25" s="393">
        <f t="shared" si="3"/>
        <v>11</v>
      </c>
      <c r="AM25" s="394">
        <f t="shared" si="4"/>
        <v>2</v>
      </c>
      <c r="AN25" s="395">
        <f t="shared" si="8"/>
        <v>0</v>
      </c>
      <c r="AO25" s="393">
        <f t="shared" si="8"/>
        <v>0</v>
      </c>
      <c r="AP25" s="393">
        <f t="shared" si="8"/>
        <v>0</v>
      </c>
      <c r="AQ25" s="393">
        <f t="shared" si="8"/>
        <v>0</v>
      </c>
      <c r="AR25" s="393">
        <f t="shared" si="8"/>
        <v>0</v>
      </c>
      <c r="AS25" s="393">
        <f t="shared" si="8"/>
        <v>0</v>
      </c>
      <c r="AT25" s="393">
        <f t="shared" si="8"/>
        <v>0</v>
      </c>
      <c r="AU25" s="393">
        <f t="shared" si="8"/>
        <v>0</v>
      </c>
      <c r="AV25" s="393">
        <f t="shared" si="8"/>
        <v>0</v>
      </c>
      <c r="AW25" s="393">
        <f t="shared" si="8"/>
        <v>0</v>
      </c>
      <c r="AX25" s="393">
        <f t="shared" si="8"/>
        <v>0</v>
      </c>
      <c r="AY25" s="393">
        <f t="shared" si="8"/>
        <v>0</v>
      </c>
      <c r="AZ25" s="393">
        <f t="shared" si="8"/>
        <v>0</v>
      </c>
      <c r="BA25" s="396">
        <f t="shared" si="8"/>
        <v>0</v>
      </c>
      <c r="BB25" s="397"/>
    </row>
    <row r="26" spans="1:54" s="398" customFormat="1" ht="28.5" customHeight="1" thickBot="1" x14ac:dyDescent="0.25">
      <c r="A26" s="413">
        <f t="shared" si="6"/>
        <v>21</v>
      </c>
      <c r="B26" s="414" t="s">
        <v>326</v>
      </c>
      <c r="C26" s="426"/>
      <c r="D26" s="416" t="s">
        <v>323</v>
      </c>
      <c r="E26" s="416" t="s">
        <v>324</v>
      </c>
      <c r="F26" s="417"/>
      <c r="G26" s="416" t="s">
        <v>48</v>
      </c>
      <c r="H26" s="413" t="str">
        <f t="shared" si="0"/>
        <v>Non</v>
      </c>
      <c r="I26" s="418">
        <f t="shared" si="1"/>
        <v>18</v>
      </c>
      <c r="J26" s="419"/>
      <c r="K26" s="419">
        <f t="shared" si="2"/>
        <v>0</v>
      </c>
      <c r="L26" s="420"/>
      <c r="M26" s="421"/>
      <c r="N26" s="422">
        <v>10</v>
      </c>
      <c r="O26" s="421">
        <v>8</v>
      </c>
      <c r="P26" s="422"/>
      <c r="Q26" s="423"/>
      <c r="R26" s="424"/>
      <c r="S26" s="421"/>
      <c r="T26" s="424"/>
      <c r="U26" s="423"/>
      <c r="V26" s="424"/>
      <c r="W26" s="421"/>
      <c r="X26" s="424"/>
      <c r="Y26" s="421"/>
      <c r="Z26" s="424"/>
      <c r="AA26" s="423"/>
      <c r="AB26" s="424"/>
      <c r="AC26" s="421"/>
      <c r="AD26" s="422"/>
      <c r="AE26" s="423"/>
      <c r="AF26" s="424"/>
      <c r="AG26" s="421"/>
      <c r="AH26" s="424"/>
      <c r="AI26" s="421"/>
      <c r="AJ26" s="423"/>
      <c r="AK26" s="425"/>
      <c r="AL26" s="393">
        <f t="shared" si="3"/>
        <v>10</v>
      </c>
      <c r="AM26" s="394">
        <f t="shared" si="4"/>
        <v>2</v>
      </c>
      <c r="AN26" s="395">
        <f t="shared" si="8"/>
        <v>0</v>
      </c>
      <c r="AO26" s="393">
        <f t="shared" si="8"/>
        <v>0</v>
      </c>
      <c r="AP26" s="393">
        <f t="shared" si="8"/>
        <v>0</v>
      </c>
      <c r="AQ26" s="393">
        <f t="shared" si="8"/>
        <v>0</v>
      </c>
      <c r="AR26" s="393">
        <f t="shared" si="8"/>
        <v>0</v>
      </c>
      <c r="AS26" s="393">
        <f t="shared" si="8"/>
        <v>0</v>
      </c>
      <c r="AT26" s="393">
        <f t="shared" si="8"/>
        <v>0</v>
      </c>
      <c r="AU26" s="393">
        <f t="shared" si="8"/>
        <v>0</v>
      </c>
      <c r="AV26" s="393">
        <f t="shared" si="8"/>
        <v>0</v>
      </c>
      <c r="AW26" s="393">
        <f t="shared" si="8"/>
        <v>0</v>
      </c>
      <c r="AX26" s="393">
        <f t="shared" si="8"/>
        <v>0</v>
      </c>
      <c r="AY26" s="393">
        <f t="shared" si="8"/>
        <v>0</v>
      </c>
      <c r="AZ26" s="393">
        <f t="shared" si="8"/>
        <v>0</v>
      </c>
      <c r="BA26" s="396">
        <f t="shared" si="8"/>
        <v>0</v>
      </c>
      <c r="BB26" s="397"/>
    </row>
    <row r="27" spans="1:54" s="398" customFormat="1" ht="28.5" hidden="1" customHeight="1" x14ac:dyDescent="0.2">
      <c r="A27" s="384">
        <f t="shared" si="6"/>
        <v>22</v>
      </c>
      <c r="B27" s="399"/>
      <c r="C27" s="442"/>
      <c r="D27" s="403"/>
      <c r="E27" s="403"/>
      <c r="F27" s="443"/>
      <c r="G27" s="401"/>
      <c r="H27" s="384" t="str">
        <f t="shared" ref="H27:H35" si="9">IF(COUNTA(AK27)&gt;0,IF(COUNTA(L27:AK27)&lt;classé,"Non","Oui"),"Non")</f>
        <v>Non</v>
      </c>
      <c r="I27" s="404">
        <f t="shared" ref="I27:I35" si="10">SUM(L27:AK27)-SUM(AN27:BA27)+K27</f>
        <v>0</v>
      </c>
      <c r="J27" s="405"/>
      <c r="K27" s="387">
        <f t="shared" ref="K27:K35" si="11">COUNTIF(L$5:AK$5,$D27)*4</f>
        <v>0</v>
      </c>
      <c r="L27" s="406"/>
      <c r="M27" s="407"/>
      <c r="N27" s="408"/>
      <c r="O27" s="407"/>
      <c r="P27" s="408"/>
      <c r="Q27" s="409"/>
      <c r="R27" s="410"/>
      <c r="S27" s="407"/>
      <c r="T27" s="410"/>
      <c r="U27" s="409"/>
      <c r="V27" s="410"/>
      <c r="W27" s="407"/>
      <c r="X27" s="410"/>
      <c r="Y27" s="407"/>
      <c r="Z27" s="410"/>
      <c r="AA27" s="409"/>
      <c r="AB27" s="410"/>
      <c r="AC27" s="407"/>
      <c r="AD27" s="408"/>
      <c r="AE27" s="409"/>
      <c r="AF27" s="410"/>
      <c r="AG27" s="407"/>
      <c r="AH27" s="410"/>
      <c r="AI27" s="407"/>
      <c r="AJ27" s="409"/>
      <c r="AK27" s="411"/>
      <c r="AL27" s="393">
        <f t="shared" ref="AL27:AL35" si="12">MAX(L27:AK27)</f>
        <v>0</v>
      </c>
      <c r="AM27" s="394">
        <f t="shared" ref="AM27:AM35" si="13">COUNTA(L27:AK27)</f>
        <v>0</v>
      </c>
      <c r="AN27" s="395">
        <f t="shared" si="8"/>
        <v>0</v>
      </c>
      <c r="AO27" s="393">
        <f t="shared" si="8"/>
        <v>0</v>
      </c>
      <c r="AP27" s="393">
        <f t="shared" si="8"/>
        <v>0</v>
      </c>
      <c r="AQ27" s="393">
        <f t="shared" si="8"/>
        <v>0</v>
      </c>
      <c r="AR27" s="393">
        <f t="shared" si="8"/>
        <v>0</v>
      </c>
      <c r="AS27" s="393">
        <f t="shared" si="8"/>
        <v>0</v>
      </c>
      <c r="AT27" s="393">
        <f t="shared" si="8"/>
        <v>0</v>
      </c>
      <c r="AU27" s="393">
        <f t="shared" si="8"/>
        <v>0</v>
      </c>
      <c r="AV27" s="393">
        <f t="shared" si="8"/>
        <v>0</v>
      </c>
      <c r="AW27" s="393">
        <f t="shared" si="8"/>
        <v>0</v>
      </c>
      <c r="AX27" s="393">
        <f t="shared" si="8"/>
        <v>0</v>
      </c>
      <c r="AY27" s="393">
        <f t="shared" si="8"/>
        <v>0</v>
      </c>
      <c r="AZ27" s="393">
        <f t="shared" si="8"/>
        <v>0</v>
      </c>
      <c r="BA27" s="396">
        <f t="shared" si="8"/>
        <v>0</v>
      </c>
      <c r="BB27" s="397"/>
    </row>
    <row r="28" spans="1:54" s="398" customFormat="1" ht="28.5" hidden="1" customHeight="1" x14ac:dyDescent="0.2">
      <c r="A28" s="384">
        <f t="shared" si="6"/>
        <v>23</v>
      </c>
      <c r="B28" s="399"/>
      <c r="C28" s="442"/>
      <c r="D28" s="403"/>
      <c r="E28" s="403"/>
      <c r="F28" s="402"/>
      <c r="G28" s="403"/>
      <c r="H28" s="384" t="str">
        <f t="shared" si="9"/>
        <v>Non</v>
      </c>
      <c r="I28" s="404">
        <f t="shared" si="10"/>
        <v>0</v>
      </c>
      <c r="J28" s="405"/>
      <c r="K28" s="387">
        <f t="shared" si="11"/>
        <v>0</v>
      </c>
      <c r="L28" s="406"/>
      <c r="M28" s="407"/>
      <c r="N28" s="408"/>
      <c r="O28" s="407"/>
      <c r="P28" s="408"/>
      <c r="Q28" s="409"/>
      <c r="R28" s="410"/>
      <c r="S28" s="407"/>
      <c r="T28" s="410"/>
      <c r="U28" s="409"/>
      <c r="V28" s="410"/>
      <c r="W28" s="407"/>
      <c r="X28" s="410"/>
      <c r="Y28" s="407"/>
      <c r="Z28" s="410"/>
      <c r="AA28" s="409"/>
      <c r="AB28" s="410"/>
      <c r="AC28" s="407"/>
      <c r="AD28" s="408"/>
      <c r="AE28" s="409"/>
      <c r="AF28" s="410"/>
      <c r="AG28" s="407"/>
      <c r="AH28" s="410"/>
      <c r="AI28" s="407"/>
      <c r="AJ28" s="409"/>
      <c r="AK28" s="411"/>
      <c r="AL28" s="393">
        <f t="shared" si="12"/>
        <v>0</v>
      </c>
      <c r="AM28" s="394">
        <f t="shared" si="13"/>
        <v>0</v>
      </c>
      <c r="AN28" s="395">
        <f t="shared" si="8"/>
        <v>0</v>
      </c>
      <c r="AO28" s="393">
        <f t="shared" si="8"/>
        <v>0</v>
      </c>
      <c r="AP28" s="393">
        <f t="shared" si="8"/>
        <v>0</v>
      </c>
      <c r="AQ28" s="393">
        <f t="shared" si="8"/>
        <v>0</v>
      </c>
      <c r="AR28" s="393">
        <f t="shared" si="8"/>
        <v>0</v>
      </c>
      <c r="AS28" s="393">
        <f t="shared" si="8"/>
        <v>0</v>
      </c>
      <c r="AT28" s="393">
        <f t="shared" si="8"/>
        <v>0</v>
      </c>
      <c r="AU28" s="393">
        <f t="shared" si="8"/>
        <v>0</v>
      </c>
      <c r="AV28" s="393">
        <f t="shared" si="8"/>
        <v>0</v>
      </c>
      <c r="AW28" s="393">
        <f t="shared" si="8"/>
        <v>0</v>
      </c>
      <c r="AX28" s="393">
        <f t="shared" si="8"/>
        <v>0</v>
      </c>
      <c r="AY28" s="393">
        <f t="shared" si="8"/>
        <v>0</v>
      </c>
      <c r="AZ28" s="393">
        <f t="shared" si="8"/>
        <v>0</v>
      </c>
      <c r="BA28" s="396">
        <f t="shared" si="8"/>
        <v>0</v>
      </c>
      <c r="BB28" s="397"/>
    </row>
    <row r="29" spans="1:54" s="398" customFormat="1" ht="28.5" hidden="1" customHeight="1" x14ac:dyDescent="0.2">
      <c r="A29" s="384">
        <f t="shared" si="6"/>
        <v>24</v>
      </c>
      <c r="B29" s="399"/>
      <c r="C29" s="400"/>
      <c r="D29" s="403"/>
      <c r="E29" s="403"/>
      <c r="F29" s="402"/>
      <c r="G29" s="403"/>
      <c r="H29" s="384" t="str">
        <f t="shared" si="9"/>
        <v>Non</v>
      </c>
      <c r="I29" s="404">
        <f t="shared" si="10"/>
        <v>0</v>
      </c>
      <c r="J29" s="405"/>
      <c r="K29" s="387">
        <f t="shared" si="11"/>
        <v>0</v>
      </c>
      <c r="L29" s="406"/>
      <c r="M29" s="407"/>
      <c r="N29" s="408"/>
      <c r="O29" s="407"/>
      <c r="P29" s="408"/>
      <c r="Q29" s="409"/>
      <c r="R29" s="410"/>
      <c r="S29" s="407"/>
      <c r="T29" s="410"/>
      <c r="U29" s="409"/>
      <c r="V29" s="410"/>
      <c r="W29" s="407"/>
      <c r="X29" s="410"/>
      <c r="Y29" s="407"/>
      <c r="Z29" s="410"/>
      <c r="AA29" s="409"/>
      <c r="AB29" s="410"/>
      <c r="AC29" s="407"/>
      <c r="AD29" s="408"/>
      <c r="AE29" s="409"/>
      <c r="AF29" s="410"/>
      <c r="AG29" s="407"/>
      <c r="AH29" s="410"/>
      <c r="AI29" s="407"/>
      <c r="AJ29" s="409"/>
      <c r="AK29" s="411"/>
      <c r="AL29" s="393">
        <f t="shared" si="12"/>
        <v>0</v>
      </c>
      <c r="AM29" s="394">
        <f t="shared" si="13"/>
        <v>0</v>
      </c>
      <c r="AN29" s="395">
        <f t="shared" si="8"/>
        <v>0</v>
      </c>
      <c r="AO29" s="393">
        <f t="shared" si="8"/>
        <v>0</v>
      </c>
      <c r="AP29" s="393">
        <f t="shared" si="8"/>
        <v>0</v>
      </c>
      <c r="AQ29" s="393">
        <f t="shared" si="8"/>
        <v>0</v>
      </c>
      <c r="AR29" s="393">
        <f t="shared" si="8"/>
        <v>0</v>
      </c>
      <c r="AS29" s="393">
        <f t="shared" si="8"/>
        <v>0</v>
      </c>
      <c r="AT29" s="393">
        <f t="shared" si="8"/>
        <v>0</v>
      </c>
      <c r="AU29" s="393">
        <f t="shared" si="8"/>
        <v>0</v>
      </c>
      <c r="AV29" s="393">
        <f t="shared" si="8"/>
        <v>0</v>
      </c>
      <c r="AW29" s="393">
        <f t="shared" si="8"/>
        <v>0</v>
      </c>
      <c r="AX29" s="393">
        <f t="shared" si="8"/>
        <v>0</v>
      </c>
      <c r="AY29" s="393">
        <f t="shared" si="8"/>
        <v>0</v>
      </c>
      <c r="AZ29" s="393">
        <f t="shared" si="8"/>
        <v>0</v>
      </c>
      <c r="BA29" s="396">
        <f t="shared" si="8"/>
        <v>0</v>
      </c>
      <c r="BB29" s="397"/>
    </row>
    <row r="30" spans="1:54" s="398" customFormat="1" ht="28.5" hidden="1" customHeight="1" x14ac:dyDescent="0.2">
      <c r="A30" s="384">
        <f t="shared" si="6"/>
        <v>25</v>
      </c>
      <c r="B30" s="399"/>
      <c r="C30" s="400"/>
      <c r="D30" s="403"/>
      <c r="E30" s="403"/>
      <c r="F30" s="402"/>
      <c r="G30" s="403"/>
      <c r="H30" s="384" t="str">
        <f t="shared" si="9"/>
        <v>Non</v>
      </c>
      <c r="I30" s="404">
        <f t="shared" si="10"/>
        <v>0</v>
      </c>
      <c r="J30" s="405"/>
      <c r="K30" s="387">
        <f t="shared" si="11"/>
        <v>0</v>
      </c>
      <c r="L30" s="406"/>
      <c r="M30" s="407"/>
      <c r="N30" s="408"/>
      <c r="O30" s="407"/>
      <c r="P30" s="408"/>
      <c r="Q30" s="409"/>
      <c r="R30" s="410"/>
      <c r="S30" s="407"/>
      <c r="T30" s="410"/>
      <c r="U30" s="409"/>
      <c r="V30" s="410"/>
      <c r="W30" s="407"/>
      <c r="X30" s="410"/>
      <c r="Y30" s="407"/>
      <c r="Z30" s="410"/>
      <c r="AA30" s="409"/>
      <c r="AB30" s="410"/>
      <c r="AC30" s="407"/>
      <c r="AD30" s="408"/>
      <c r="AE30" s="409"/>
      <c r="AF30" s="410"/>
      <c r="AG30" s="407"/>
      <c r="AH30" s="410"/>
      <c r="AI30" s="407"/>
      <c r="AJ30" s="409"/>
      <c r="AK30" s="411"/>
      <c r="AL30" s="393">
        <f t="shared" si="12"/>
        <v>0</v>
      </c>
      <c r="AM30" s="394">
        <f t="shared" si="13"/>
        <v>0</v>
      </c>
      <c r="AN30" s="395">
        <f t="shared" si="8"/>
        <v>0</v>
      </c>
      <c r="AO30" s="393">
        <f t="shared" si="8"/>
        <v>0</v>
      </c>
      <c r="AP30" s="393">
        <f t="shared" si="8"/>
        <v>0</v>
      </c>
      <c r="AQ30" s="393">
        <f t="shared" si="8"/>
        <v>0</v>
      </c>
      <c r="AR30" s="393">
        <f t="shared" si="8"/>
        <v>0</v>
      </c>
      <c r="AS30" s="393">
        <f t="shared" si="8"/>
        <v>0</v>
      </c>
      <c r="AT30" s="393">
        <f t="shared" si="8"/>
        <v>0</v>
      </c>
      <c r="AU30" s="393">
        <f t="shared" si="8"/>
        <v>0</v>
      </c>
      <c r="AV30" s="393">
        <f t="shared" si="8"/>
        <v>0</v>
      </c>
      <c r="AW30" s="393">
        <f t="shared" si="8"/>
        <v>0</v>
      </c>
      <c r="AX30" s="393">
        <f t="shared" si="8"/>
        <v>0</v>
      </c>
      <c r="AY30" s="393">
        <f t="shared" si="8"/>
        <v>0</v>
      </c>
      <c r="AZ30" s="393">
        <f t="shared" si="8"/>
        <v>0</v>
      </c>
      <c r="BA30" s="396">
        <f t="shared" si="8"/>
        <v>0</v>
      </c>
      <c r="BB30" s="397"/>
    </row>
    <row r="31" spans="1:54" s="398" customFormat="1" ht="28.5" hidden="1" customHeight="1" x14ac:dyDescent="0.2">
      <c r="A31" s="384">
        <f t="shared" si="6"/>
        <v>26</v>
      </c>
      <c r="B31" s="399"/>
      <c r="C31" s="442"/>
      <c r="D31" s="403"/>
      <c r="E31" s="403"/>
      <c r="F31" s="402"/>
      <c r="G31" s="403"/>
      <c r="H31" s="384" t="str">
        <f t="shared" si="9"/>
        <v>Non</v>
      </c>
      <c r="I31" s="404">
        <f t="shared" si="10"/>
        <v>0</v>
      </c>
      <c r="J31" s="405"/>
      <c r="K31" s="387">
        <f t="shared" si="11"/>
        <v>0</v>
      </c>
      <c r="L31" s="406"/>
      <c r="M31" s="407"/>
      <c r="N31" s="408"/>
      <c r="O31" s="407"/>
      <c r="P31" s="408"/>
      <c r="Q31" s="409"/>
      <c r="R31" s="410"/>
      <c r="S31" s="407"/>
      <c r="T31" s="410"/>
      <c r="U31" s="409"/>
      <c r="V31" s="410"/>
      <c r="W31" s="407"/>
      <c r="X31" s="410"/>
      <c r="Y31" s="407"/>
      <c r="Z31" s="410"/>
      <c r="AA31" s="409"/>
      <c r="AB31" s="410"/>
      <c r="AC31" s="407"/>
      <c r="AD31" s="408"/>
      <c r="AE31" s="409"/>
      <c r="AF31" s="410"/>
      <c r="AG31" s="407"/>
      <c r="AH31" s="410"/>
      <c r="AI31" s="407"/>
      <c r="AJ31" s="409"/>
      <c r="AK31" s="411"/>
      <c r="AL31" s="393">
        <f t="shared" si="12"/>
        <v>0</v>
      </c>
      <c r="AM31" s="394">
        <f t="shared" si="13"/>
        <v>0</v>
      </c>
      <c r="AN31" s="395">
        <f t="shared" si="8"/>
        <v>0</v>
      </c>
      <c r="AO31" s="393">
        <f t="shared" si="8"/>
        <v>0</v>
      </c>
      <c r="AP31" s="393">
        <f t="shared" si="8"/>
        <v>0</v>
      </c>
      <c r="AQ31" s="393">
        <f t="shared" si="8"/>
        <v>0</v>
      </c>
      <c r="AR31" s="393">
        <f t="shared" si="8"/>
        <v>0</v>
      </c>
      <c r="AS31" s="393">
        <f t="shared" si="8"/>
        <v>0</v>
      </c>
      <c r="AT31" s="393">
        <f t="shared" si="8"/>
        <v>0</v>
      </c>
      <c r="AU31" s="393">
        <f t="shared" si="8"/>
        <v>0</v>
      </c>
      <c r="AV31" s="393">
        <f t="shared" si="8"/>
        <v>0</v>
      </c>
      <c r="AW31" s="393">
        <f t="shared" si="8"/>
        <v>0</v>
      </c>
      <c r="AX31" s="393">
        <f t="shared" si="8"/>
        <v>0</v>
      </c>
      <c r="AY31" s="393">
        <f t="shared" si="8"/>
        <v>0</v>
      </c>
      <c r="AZ31" s="393">
        <f t="shared" si="8"/>
        <v>0</v>
      </c>
      <c r="BA31" s="396">
        <f t="shared" si="8"/>
        <v>0</v>
      </c>
      <c r="BB31" s="397"/>
    </row>
    <row r="32" spans="1:54" s="398" customFormat="1" ht="28.5" hidden="1" customHeight="1" x14ac:dyDescent="0.2">
      <c r="A32" s="384">
        <f t="shared" si="6"/>
        <v>27</v>
      </c>
      <c r="B32" s="399"/>
      <c r="C32" s="442"/>
      <c r="D32" s="403"/>
      <c r="E32" s="403"/>
      <c r="F32" s="402"/>
      <c r="G32" s="403"/>
      <c r="H32" s="384" t="str">
        <f t="shared" si="9"/>
        <v>Non</v>
      </c>
      <c r="I32" s="404">
        <f t="shared" si="10"/>
        <v>0</v>
      </c>
      <c r="J32" s="405"/>
      <c r="K32" s="387">
        <f t="shared" si="11"/>
        <v>0</v>
      </c>
      <c r="L32" s="406"/>
      <c r="M32" s="407"/>
      <c r="N32" s="408"/>
      <c r="O32" s="407"/>
      <c r="P32" s="408"/>
      <c r="Q32" s="409"/>
      <c r="R32" s="410"/>
      <c r="S32" s="407"/>
      <c r="T32" s="410"/>
      <c r="U32" s="409"/>
      <c r="V32" s="410"/>
      <c r="W32" s="407"/>
      <c r="X32" s="410"/>
      <c r="Y32" s="407"/>
      <c r="Z32" s="410"/>
      <c r="AA32" s="409"/>
      <c r="AB32" s="410"/>
      <c r="AC32" s="407"/>
      <c r="AD32" s="408"/>
      <c r="AE32" s="409"/>
      <c r="AF32" s="410"/>
      <c r="AG32" s="407"/>
      <c r="AH32" s="410"/>
      <c r="AI32" s="407"/>
      <c r="AJ32" s="409"/>
      <c r="AK32" s="411"/>
      <c r="AL32" s="393">
        <f t="shared" si="12"/>
        <v>0</v>
      </c>
      <c r="AM32" s="394">
        <f t="shared" si="13"/>
        <v>0</v>
      </c>
      <c r="AN32" s="395">
        <f t="shared" si="8"/>
        <v>0</v>
      </c>
      <c r="AO32" s="393">
        <f t="shared" si="8"/>
        <v>0</v>
      </c>
      <c r="AP32" s="393">
        <f t="shared" si="8"/>
        <v>0</v>
      </c>
      <c r="AQ32" s="393">
        <f t="shared" si="8"/>
        <v>0</v>
      </c>
      <c r="AR32" s="393">
        <f t="shared" si="8"/>
        <v>0</v>
      </c>
      <c r="AS32" s="393">
        <f t="shared" si="8"/>
        <v>0</v>
      </c>
      <c r="AT32" s="393">
        <f t="shared" si="8"/>
        <v>0</v>
      </c>
      <c r="AU32" s="393">
        <f t="shared" si="8"/>
        <v>0</v>
      </c>
      <c r="AV32" s="393">
        <f t="shared" si="8"/>
        <v>0</v>
      </c>
      <c r="AW32" s="393">
        <f t="shared" si="8"/>
        <v>0</v>
      </c>
      <c r="AX32" s="393">
        <f t="shared" si="8"/>
        <v>0</v>
      </c>
      <c r="AY32" s="393">
        <f t="shared" si="8"/>
        <v>0</v>
      </c>
      <c r="AZ32" s="393">
        <f t="shared" si="8"/>
        <v>0</v>
      </c>
      <c r="BA32" s="396">
        <f t="shared" si="8"/>
        <v>0</v>
      </c>
      <c r="BB32" s="397"/>
    </row>
    <row r="33" spans="1:54" s="398" customFormat="1" ht="28.5" hidden="1" customHeight="1" x14ac:dyDescent="0.2">
      <c r="A33" s="384">
        <f t="shared" si="6"/>
        <v>28</v>
      </c>
      <c r="B33" s="399"/>
      <c r="C33" s="400"/>
      <c r="D33" s="403"/>
      <c r="E33" s="403"/>
      <c r="F33" s="402"/>
      <c r="G33" s="403"/>
      <c r="H33" s="384" t="str">
        <f t="shared" si="9"/>
        <v>Non</v>
      </c>
      <c r="I33" s="404">
        <f t="shared" si="10"/>
        <v>0</v>
      </c>
      <c r="J33" s="405"/>
      <c r="K33" s="387">
        <f t="shared" si="11"/>
        <v>0</v>
      </c>
      <c r="L33" s="406"/>
      <c r="M33" s="407"/>
      <c r="N33" s="408"/>
      <c r="O33" s="407"/>
      <c r="P33" s="408"/>
      <c r="Q33" s="409"/>
      <c r="R33" s="410"/>
      <c r="S33" s="407"/>
      <c r="T33" s="410"/>
      <c r="U33" s="409"/>
      <c r="V33" s="410"/>
      <c r="W33" s="407"/>
      <c r="X33" s="410"/>
      <c r="Y33" s="407"/>
      <c r="Z33" s="410"/>
      <c r="AA33" s="409"/>
      <c r="AB33" s="410"/>
      <c r="AC33" s="407"/>
      <c r="AD33" s="408"/>
      <c r="AE33" s="409"/>
      <c r="AF33" s="410"/>
      <c r="AG33" s="407"/>
      <c r="AH33" s="410"/>
      <c r="AI33" s="407"/>
      <c r="AJ33" s="409"/>
      <c r="AK33" s="411"/>
      <c r="AL33" s="393">
        <f t="shared" si="12"/>
        <v>0</v>
      </c>
      <c r="AM33" s="394">
        <f t="shared" si="13"/>
        <v>0</v>
      </c>
      <c r="AN33" s="395">
        <f t="shared" si="8"/>
        <v>0</v>
      </c>
      <c r="AO33" s="393">
        <f t="shared" si="8"/>
        <v>0</v>
      </c>
      <c r="AP33" s="393">
        <f t="shared" si="8"/>
        <v>0</v>
      </c>
      <c r="AQ33" s="393">
        <f t="shared" ref="AQ33:BA33" si="14">IF($AM33&gt;Nbcourse+AQ$3-1-$J33,LARGE($L33:$AK33,Nbcourse+AQ$3-$J33),0)</f>
        <v>0</v>
      </c>
      <c r="AR33" s="393">
        <f t="shared" si="14"/>
        <v>0</v>
      </c>
      <c r="AS33" s="393">
        <f t="shared" si="14"/>
        <v>0</v>
      </c>
      <c r="AT33" s="393">
        <f t="shared" si="14"/>
        <v>0</v>
      </c>
      <c r="AU33" s="393">
        <f t="shared" si="14"/>
        <v>0</v>
      </c>
      <c r="AV33" s="393">
        <f t="shared" si="14"/>
        <v>0</v>
      </c>
      <c r="AW33" s="393">
        <f t="shared" si="14"/>
        <v>0</v>
      </c>
      <c r="AX33" s="393">
        <f t="shared" si="14"/>
        <v>0</v>
      </c>
      <c r="AY33" s="393">
        <f t="shared" si="14"/>
        <v>0</v>
      </c>
      <c r="AZ33" s="393">
        <f t="shared" si="14"/>
        <v>0</v>
      </c>
      <c r="BA33" s="396">
        <f t="shared" si="14"/>
        <v>0</v>
      </c>
      <c r="BB33" s="397"/>
    </row>
    <row r="34" spans="1:54" s="398" customFormat="1" ht="28.5" hidden="1" customHeight="1" x14ac:dyDescent="0.2">
      <c r="A34" s="384">
        <f t="shared" si="6"/>
        <v>29</v>
      </c>
      <c r="B34" s="399"/>
      <c r="C34" s="442"/>
      <c r="D34" s="403"/>
      <c r="E34" s="403"/>
      <c r="F34" s="402"/>
      <c r="G34" s="403"/>
      <c r="H34" s="384" t="str">
        <f t="shared" si="9"/>
        <v>Non</v>
      </c>
      <c r="I34" s="404">
        <f t="shared" si="10"/>
        <v>0</v>
      </c>
      <c r="J34" s="405"/>
      <c r="K34" s="387">
        <f t="shared" si="11"/>
        <v>0</v>
      </c>
      <c r="L34" s="406"/>
      <c r="M34" s="407"/>
      <c r="N34" s="408"/>
      <c r="O34" s="407"/>
      <c r="P34" s="408"/>
      <c r="Q34" s="409"/>
      <c r="R34" s="410"/>
      <c r="S34" s="407"/>
      <c r="T34" s="410"/>
      <c r="U34" s="409"/>
      <c r="V34" s="410"/>
      <c r="W34" s="407"/>
      <c r="X34" s="410"/>
      <c r="Y34" s="407"/>
      <c r="Z34" s="410"/>
      <c r="AA34" s="409"/>
      <c r="AB34" s="410"/>
      <c r="AC34" s="407"/>
      <c r="AD34" s="408"/>
      <c r="AE34" s="409"/>
      <c r="AF34" s="410"/>
      <c r="AG34" s="407"/>
      <c r="AH34" s="410"/>
      <c r="AI34" s="407"/>
      <c r="AJ34" s="409"/>
      <c r="AK34" s="411"/>
      <c r="AL34" s="393">
        <f t="shared" si="12"/>
        <v>0</v>
      </c>
      <c r="AM34" s="394">
        <f t="shared" si="13"/>
        <v>0</v>
      </c>
      <c r="AN34" s="395">
        <f t="shared" ref="AN34:BA35" si="15">IF($AM34&gt;Nbcourse+AN$3-1-$J34,LARGE($L34:$AK34,Nbcourse+AN$3-$J34),0)</f>
        <v>0</v>
      </c>
      <c r="AO34" s="393">
        <f t="shared" si="15"/>
        <v>0</v>
      </c>
      <c r="AP34" s="393">
        <f t="shared" si="15"/>
        <v>0</v>
      </c>
      <c r="AQ34" s="393">
        <f t="shared" si="15"/>
        <v>0</v>
      </c>
      <c r="AR34" s="393">
        <f t="shared" si="15"/>
        <v>0</v>
      </c>
      <c r="AS34" s="393">
        <f t="shared" si="15"/>
        <v>0</v>
      </c>
      <c r="AT34" s="393">
        <f t="shared" si="15"/>
        <v>0</v>
      </c>
      <c r="AU34" s="393">
        <f t="shared" si="15"/>
        <v>0</v>
      </c>
      <c r="AV34" s="393">
        <f t="shared" si="15"/>
        <v>0</v>
      </c>
      <c r="AW34" s="393">
        <f t="shared" si="15"/>
        <v>0</v>
      </c>
      <c r="AX34" s="393">
        <f t="shared" si="15"/>
        <v>0</v>
      </c>
      <c r="AY34" s="393">
        <f t="shared" si="15"/>
        <v>0</v>
      </c>
      <c r="AZ34" s="393">
        <f t="shared" si="15"/>
        <v>0</v>
      </c>
      <c r="BA34" s="396">
        <f t="shared" si="15"/>
        <v>0</v>
      </c>
      <c r="BB34" s="397"/>
    </row>
    <row r="35" spans="1:54" s="398" customFormat="1" ht="28.5" hidden="1" customHeight="1" thickBot="1" x14ac:dyDescent="0.25">
      <c r="A35" s="384">
        <f t="shared" si="6"/>
        <v>30</v>
      </c>
      <c r="B35" s="399"/>
      <c r="C35" s="400"/>
      <c r="D35" s="403"/>
      <c r="E35" s="403"/>
      <c r="F35" s="402"/>
      <c r="G35" s="403"/>
      <c r="H35" s="384" t="str">
        <f t="shared" si="9"/>
        <v>Non</v>
      </c>
      <c r="I35" s="404">
        <f t="shared" si="10"/>
        <v>0</v>
      </c>
      <c r="J35" s="405"/>
      <c r="K35" s="387">
        <f t="shared" si="11"/>
        <v>0</v>
      </c>
      <c r="L35" s="406"/>
      <c r="M35" s="407"/>
      <c r="N35" s="408"/>
      <c r="O35" s="407"/>
      <c r="P35" s="408"/>
      <c r="Q35" s="409"/>
      <c r="R35" s="410"/>
      <c r="S35" s="407"/>
      <c r="T35" s="410"/>
      <c r="U35" s="409"/>
      <c r="V35" s="410"/>
      <c r="W35" s="407"/>
      <c r="X35" s="410"/>
      <c r="Y35" s="407"/>
      <c r="Z35" s="410"/>
      <c r="AA35" s="409"/>
      <c r="AB35" s="410"/>
      <c r="AC35" s="407"/>
      <c r="AD35" s="408"/>
      <c r="AE35" s="409"/>
      <c r="AF35" s="410"/>
      <c r="AG35" s="407"/>
      <c r="AH35" s="410"/>
      <c r="AI35" s="407"/>
      <c r="AJ35" s="409"/>
      <c r="AK35" s="411"/>
      <c r="AL35" s="393">
        <f t="shared" si="12"/>
        <v>0</v>
      </c>
      <c r="AM35" s="394">
        <f t="shared" si="13"/>
        <v>0</v>
      </c>
      <c r="AN35" s="395">
        <f t="shared" si="15"/>
        <v>0</v>
      </c>
      <c r="AO35" s="393">
        <f t="shared" si="15"/>
        <v>0</v>
      </c>
      <c r="AP35" s="393">
        <f t="shared" si="15"/>
        <v>0</v>
      </c>
      <c r="AQ35" s="393">
        <f t="shared" si="15"/>
        <v>0</v>
      </c>
      <c r="AR35" s="393">
        <f t="shared" si="15"/>
        <v>0</v>
      </c>
      <c r="AS35" s="393">
        <f t="shared" si="15"/>
        <v>0</v>
      </c>
      <c r="AT35" s="393">
        <f t="shared" si="15"/>
        <v>0</v>
      </c>
      <c r="AU35" s="393">
        <f t="shared" si="15"/>
        <v>0</v>
      </c>
      <c r="AV35" s="393">
        <f t="shared" si="15"/>
        <v>0</v>
      </c>
      <c r="AW35" s="393">
        <f t="shared" si="15"/>
        <v>0</v>
      </c>
      <c r="AX35" s="393">
        <f t="shared" si="15"/>
        <v>0</v>
      </c>
      <c r="AY35" s="393">
        <f t="shared" si="15"/>
        <v>0</v>
      </c>
      <c r="AZ35" s="393">
        <f t="shared" si="15"/>
        <v>0</v>
      </c>
      <c r="BA35" s="396">
        <f t="shared" si="15"/>
        <v>0</v>
      </c>
      <c r="BB35" s="397"/>
    </row>
    <row r="36" spans="1:54" s="398" customFormat="1" ht="24.95" customHeight="1" thickBot="1" x14ac:dyDescent="0.25">
      <c r="A36" s="444"/>
      <c r="B36" s="445"/>
      <c r="C36" s="446" t="s">
        <v>6</v>
      </c>
      <c r="D36" s="446"/>
      <c r="E36" s="446"/>
      <c r="F36" s="446"/>
      <c r="G36" s="446"/>
      <c r="H36" s="445"/>
      <c r="I36" s="447"/>
      <c r="J36" s="445"/>
      <c r="K36" s="448"/>
      <c r="L36" s="449">
        <f>COUNT(L$6:L35)</f>
        <v>7</v>
      </c>
      <c r="M36" s="450">
        <f>COUNT(M$6:M35)</f>
        <v>7</v>
      </c>
      <c r="N36" s="451">
        <f>COUNT(N$6:N35)</f>
        <v>18</v>
      </c>
      <c r="O36" s="450">
        <f>COUNT(O$6:O35)</f>
        <v>18</v>
      </c>
      <c r="P36" s="451">
        <f>COUNT(P$6:P35)</f>
        <v>0</v>
      </c>
      <c r="Q36" s="452">
        <f>COUNT(Q$6:Q35)</f>
        <v>0</v>
      </c>
      <c r="R36" s="453">
        <f>COUNT(R$6:R35)</f>
        <v>0</v>
      </c>
      <c r="S36" s="450">
        <f>COUNT(S$6:S35)</f>
        <v>0</v>
      </c>
      <c r="T36" s="453">
        <f>COUNT(T$6:T35)</f>
        <v>0</v>
      </c>
      <c r="U36" s="452">
        <f>COUNT(U$6:U35)</f>
        <v>0</v>
      </c>
      <c r="V36" s="453">
        <f>COUNT(V$6:V35)</f>
        <v>0</v>
      </c>
      <c r="W36" s="450">
        <f>COUNT(W$6:W35)</f>
        <v>0</v>
      </c>
      <c r="X36" s="453">
        <f>COUNT(X$6:X35)</f>
        <v>0</v>
      </c>
      <c r="Y36" s="450">
        <f>COUNT(Y$6:Y35)</f>
        <v>0</v>
      </c>
      <c r="Z36" s="453">
        <f>COUNT(Z$6:Z35)</f>
        <v>0</v>
      </c>
      <c r="AA36" s="452">
        <f>COUNT(AA$6:AA35)</f>
        <v>0</v>
      </c>
      <c r="AB36" s="453">
        <f>COUNT(AB$6:AB35)</f>
        <v>0</v>
      </c>
      <c r="AC36" s="450">
        <f>COUNT(AC$6:AC35)</f>
        <v>0</v>
      </c>
      <c r="AD36" s="451">
        <f>COUNT(AD$6:AD35)</f>
        <v>0</v>
      </c>
      <c r="AE36" s="452">
        <f>COUNT(AE$6:AE35)</f>
        <v>0</v>
      </c>
      <c r="AF36" s="453">
        <f>COUNT(AF$6:AF35)</f>
        <v>0</v>
      </c>
      <c r="AG36" s="450">
        <f>COUNT(AG$6:AG35)</f>
        <v>0</v>
      </c>
      <c r="AH36" s="453">
        <f>COUNT(AH$6:AH35)</f>
        <v>0</v>
      </c>
      <c r="AI36" s="450">
        <f>COUNT(AI$6:AI35)</f>
        <v>0</v>
      </c>
      <c r="AJ36" s="452">
        <f>COUNT(AJ$6:AJ35)</f>
        <v>4</v>
      </c>
      <c r="AK36" s="454"/>
      <c r="AL36" s="393"/>
      <c r="AM36" s="394"/>
      <c r="AN36" s="455"/>
      <c r="AO36" s="456"/>
      <c r="AP36" s="456"/>
      <c r="AQ36" s="456"/>
      <c r="AR36" s="456"/>
      <c r="AS36" s="456"/>
      <c r="AT36" s="456"/>
      <c r="AU36" s="456"/>
      <c r="AV36" s="456"/>
      <c r="AW36" s="456"/>
      <c r="AX36" s="456"/>
      <c r="AY36" s="456"/>
      <c r="AZ36" s="456"/>
      <c r="BA36" s="457"/>
      <c r="BB36" s="397"/>
    </row>
    <row r="37" spans="1:54" ht="23.25" customHeight="1" x14ac:dyDescent="0.25">
      <c r="B37" s="459"/>
      <c r="F37" s="462" t="s">
        <v>15</v>
      </c>
      <c r="G37" s="463">
        <f>Nbcourse</f>
        <v>5</v>
      </c>
      <c r="M37" s="461"/>
      <c r="T37" s="465"/>
      <c r="X37" s="462" t="s">
        <v>16</v>
      </c>
      <c r="Y37" s="466">
        <f>classé/2</f>
        <v>2</v>
      </c>
      <c r="Z37" s="465" t="s">
        <v>17</v>
      </c>
      <c r="AF37" s="462"/>
      <c r="AG37" s="466"/>
    </row>
    <row r="38" spans="1:54" x14ac:dyDescent="0.2">
      <c r="C38" s="461"/>
    </row>
    <row r="50" spans="7:7" x14ac:dyDescent="0.2">
      <c r="G50" s="461">
        <v>5</v>
      </c>
    </row>
  </sheetData>
  <sortState ref="B6:AM26">
    <sortCondition descending="1" ref="H6:H26"/>
    <sortCondition descending="1" ref="I6:I26"/>
  </sortState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 xr:uid="{00000000-0002-0000-0A00-000000000000}">
      <formula1>#REF!</formula1>
    </dataValidation>
  </dataValidations>
  <printOptions horizontalCentered="1"/>
  <pageMargins left="0.78740157480314965" right="0.78740157480314965" top="0.39" bottom="0.39370078740157483" header="0.19685039370078741" footer="0.19685039370078741"/>
  <pageSetup paperSize="9" scale="81" fitToHeight="2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3</xdr:col>
                    <xdr:colOff>885825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25">
    <pageSetUpPr fitToPage="1"/>
  </sheetPr>
  <dimension ref="A1:BC41"/>
  <sheetViews>
    <sheetView zoomScale="75" workbookViewId="0">
      <pane xSplit="11" ySplit="5" topLeftCell="L6" activePane="bottomRight" state="frozen"/>
      <selection activeCell="G14" sqref="G14"/>
      <selection pane="topRight" activeCell="G14" sqref="G14"/>
      <selection pane="bottomLeft" activeCell="G14" sqref="G14"/>
      <selection pane="bottomRight" activeCell="F12" sqref="F12"/>
    </sheetView>
  </sheetViews>
  <sheetFormatPr baseColWidth="10" defaultRowHeight="12.75" x14ac:dyDescent="0.2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 x14ac:dyDescent="0.2">
      <c r="A1" s="17" t="s">
        <v>33</v>
      </c>
      <c r="B1" s="17"/>
      <c r="C1" s="17"/>
      <c r="D1" s="17"/>
      <c r="E1" s="17"/>
      <c r="F1" s="17"/>
      <c r="G1" s="17"/>
      <c r="H1" s="17"/>
      <c r="I1" s="17"/>
      <c r="L1" s="19" t="s">
        <v>25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 x14ac:dyDescent="0.45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470" t="s">
        <v>10</v>
      </c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</row>
    <row r="3" spans="1:55" s="104" customFormat="1" ht="66" customHeight="1" x14ac:dyDescent="0.2">
      <c r="A3" s="75"/>
      <c r="B3" s="76" t="s">
        <v>12</v>
      </c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476" t="s">
        <v>21</v>
      </c>
      <c r="K3" s="480" t="s">
        <v>24</v>
      </c>
      <c r="L3" s="479">
        <v>41707</v>
      </c>
      <c r="M3" s="474"/>
      <c r="N3" s="474">
        <v>41805</v>
      </c>
      <c r="O3" s="474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4">
        <v>41903</v>
      </c>
      <c r="AK3" s="475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 x14ac:dyDescent="0.25">
      <c r="A4" s="80"/>
      <c r="B4" s="28"/>
      <c r="C4" s="29"/>
      <c r="D4" s="30"/>
      <c r="E4" s="30"/>
      <c r="F4" s="31"/>
      <c r="G4" s="30"/>
      <c r="H4" s="32"/>
      <c r="I4" s="33"/>
      <c r="J4" s="477"/>
      <c r="K4" s="481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 x14ac:dyDescent="0.25">
      <c r="A5" s="136"/>
      <c r="B5" s="137"/>
      <c r="C5" s="138"/>
      <c r="D5" s="139" t="s">
        <v>23</v>
      </c>
      <c r="E5" s="139"/>
      <c r="F5" s="140"/>
      <c r="G5" s="139"/>
      <c r="H5" s="141"/>
      <c r="I5" s="142"/>
      <c r="J5" s="478"/>
      <c r="K5" s="482"/>
      <c r="L5" s="134"/>
      <c r="M5" s="133"/>
      <c r="N5" s="132"/>
      <c r="O5" s="133"/>
      <c r="P5" s="132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4"/>
      <c r="AC5" s="133"/>
      <c r="AD5" s="132"/>
      <c r="AE5" s="133"/>
      <c r="AF5" s="132"/>
      <c r="AG5" s="133"/>
      <c r="AH5" s="132"/>
      <c r="AI5" s="133"/>
      <c r="AJ5" s="134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 x14ac:dyDescent="0.2">
      <c r="A6" s="110">
        <v>1</v>
      </c>
      <c r="B6" s="111"/>
      <c r="C6" s="112"/>
      <c r="D6" s="57"/>
      <c r="E6" s="57"/>
      <c r="F6" s="58"/>
      <c r="G6" s="57"/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0</v>
      </c>
      <c r="J6" s="116"/>
      <c r="K6" s="143">
        <f t="shared" ref="K6:K35" si="2">COUNTIF(L$5:AK$5,$D6)*4</f>
        <v>0</v>
      </c>
      <c r="L6" s="118"/>
      <c r="M6" s="119"/>
      <c r="N6" s="120"/>
      <c r="O6" s="119"/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1"/>
      <c r="AK6" s="123"/>
      <c r="AL6" s="4">
        <f t="shared" ref="AL6:AL35" si="3">MAX(L6:AK6)</f>
        <v>0</v>
      </c>
      <c r="AM6" s="5">
        <f t="shared" ref="AM6:AM35" si="4">COUNTA(L6:AK6)</f>
        <v>0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 x14ac:dyDescent="0.2">
      <c r="A7" s="39">
        <f t="shared" ref="A7:A35" si="6">A6+1</f>
        <v>2</v>
      </c>
      <c r="B7" s="51"/>
      <c r="C7" s="56"/>
      <c r="D7" s="57"/>
      <c r="E7" s="57"/>
      <c r="F7" s="58"/>
      <c r="G7" s="57"/>
      <c r="H7" s="39" t="str">
        <f t="shared" si="0"/>
        <v>Non</v>
      </c>
      <c r="I7" s="14">
        <f t="shared" si="1"/>
        <v>0</v>
      </c>
      <c r="J7" s="117"/>
      <c r="K7" s="143">
        <f t="shared" si="2"/>
        <v>0</v>
      </c>
      <c r="L7" s="15"/>
      <c r="M7" s="16"/>
      <c r="N7" s="54"/>
      <c r="O7" s="16"/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0</v>
      </c>
      <c r="AM7" s="5">
        <f t="shared" si="4"/>
        <v>0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 x14ac:dyDescent="0.2">
      <c r="A8" s="39">
        <f t="shared" si="6"/>
        <v>3</v>
      </c>
      <c r="B8" s="51"/>
      <c r="C8" s="52"/>
      <c r="D8" s="57"/>
      <c r="E8" s="57"/>
      <c r="F8" s="58"/>
      <c r="G8" s="57"/>
      <c r="H8" s="39" t="str">
        <f t="shared" si="0"/>
        <v>Non</v>
      </c>
      <c r="I8" s="14">
        <f t="shared" si="1"/>
        <v>0</v>
      </c>
      <c r="J8" s="117"/>
      <c r="K8" s="143">
        <f t="shared" si="2"/>
        <v>0</v>
      </c>
      <c r="L8" s="15"/>
      <c r="M8" s="16"/>
      <c r="N8" s="54"/>
      <c r="O8" s="16"/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0</v>
      </c>
      <c r="AM8" s="5">
        <f t="shared" si="4"/>
        <v>0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 x14ac:dyDescent="0.2">
      <c r="A9" s="39">
        <f t="shared" si="6"/>
        <v>4</v>
      </c>
      <c r="B9" s="51"/>
      <c r="C9" s="56"/>
      <c r="D9" s="57"/>
      <c r="E9" s="57"/>
      <c r="F9" s="58"/>
      <c r="G9" s="57"/>
      <c r="H9" s="39" t="str">
        <f t="shared" si="0"/>
        <v>Non</v>
      </c>
      <c r="I9" s="14">
        <f t="shared" si="1"/>
        <v>0</v>
      </c>
      <c r="J9" s="117"/>
      <c r="K9" s="143">
        <f t="shared" si="2"/>
        <v>0</v>
      </c>
      <c r="L9" s="15"/>
      <c r="M9" s="16"/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0</v>
      </c>
      <c r="AM9" s="5">
        <f t="shared" si="4"/>
        <v>0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4.95" customHeight="1" x14ac:dyDescent="0.2">
      <c r="A10" s="39">
        <f t="shared" si="6"/>
        <v>5</v>
      </c>
      <c r="B10" s="51"/>
      <c r="C10" s="52"/>
      <c r="D10" s="57"/>
      <c r="E10" s="57"/>
      <c r="F10" s="58"/>
      <c r="G10" s="57"/>
      <c r="H10" s="39" t="str">
        <f t="shared" si="0"/>
        <v>Non</v>
      </c>
      <c r="I10" s="14">
        <f t="shared" si="1"/>
        <v>0</v>
      </c>
      <c r="J10" s="117"/>
      <c r="K10" s="143">
        <f t="shared" si="2"/>
        <v>0</v>
      </c>
      <c r="L10" s="15"/>
      <c r="M10" s="16"/>
      <c r="N10" s="54"/>
      <c r="O10" s="16"/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0</v>
      </c>
      <c r="AM10" s="5">
        <f t="shared" si="4"/>
        <v>0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 x14ac:dyDescent="0.2">
      <c r="A11" s="39">
        <f t="shared" si="6"/>
        <v>6</v>
      </c>
      <c r="B11" s="51"/>
      <c r="C11" s="52"/>
      <c r="D11" s="57"/>
      <c r="E11" s="57"/>
      <c r="F11" s="58"/>
      <c r="G11" s="57"/>
      <c r="H11" s="39" t="str">
        <f t="shared" si="0"/>
        <v>Non</v>
      </c>
      <c r="I11" s="14">
        <f t="shared" si="1"/>
        <v>0</v>
      </c>
      <c r="J11" s="117"/>
      <c r="K11" s="143">
        <f t="shared" si="2"/>
        <v>0</v>
      </c>
      <c r="L11" s="15"/>
      <c r="M11" s="16"/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0</v>
      </c>
      <c r="AM11" s="5">
        <f t="shared" si="4"/>
        <v>0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95" customHeight="1" x14ac:dyDescent="0.2">
      <c r="A12" s="39">
        <f t="shared" si="6"/>
        <v>7</v>
      </c>
      <c r="B12" s="51"/>
      <c r="C12" s="56"/>
      <c r="D12" s="57"/>
      <c r="E12" s="57"/>
      <c r="F12" s="58"/>
      <c r="G12" s="57"/>
      <c r="H12" s="39" t="str">
        <f t="shared" si="0"/>
        <v>Non</v>
      </c>
      <c r="I12" s="14">
        <f t="shared" si="1"/>
        <v>0</v>
      </c>
      <c r="J12" s="117"/>
      <c r="K12" s="143">
        <f t="shared" si="2"/>
        <v>0</v>
      </c>
      <c r="L12" s="15"/>
      <c r="M12" s="16"/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0</v>
      </c>
      <c r="AM12" s="5">
        <f t="shared" si="4"/>
        <v>0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 x14ac:dyDescent="0.2">
      <c r="A13" s="39">
        <f t="shared" si="6"/>
        <v>8</v>
      </c>
      <c r="B13" s="51"/>
      <c r="C13" s="56"/>
      <c r="D13" s="57"/>
      <c r="E13" s="57"/>
      <c r="F13" s="58"/>
      <c r="G13" s="57"/>
      <c r="H13" s="39" t="str">
        <f t="shared" si="0"/>
        <v>Non</v>
      </c>
      <c r="I13" s="14">
        <f t="shared" si="1"/>
        <v>0</v>
      </c>
      <c r="J13" s="117"/>
      <c r="K13" s="143">
        <f t="shared" si="2"/>
        <v>0</v>
      </c>
      <c r="L13" s="15"/>
      <c r="M13" s="16"/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0</v>
      </c>
      <c r="AM13" s="5">
        <f t="shared" si="4"/>
        <v>0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 x14ac:dyDescent="0.2">
      <c r="A14" s="39">
        <f t="shared" si="6"/>
        <v>9</v>
      </c>
      <c r="B14" s="51"/>
      <c r="C14" s="56"/>
      <c r="D14" s="57"/>
      <c r="E14" s="57"/>
      <c r="F14" s="58"/>
      <c r="G14" s="57"/>
      <c r="H14" s="39" t="str">
        <f t="shared" si="0"/>
        <v>Non</v>
      </c>
      <c r="I14" s="14">
        <f t="shared" si="1"/>
        <v>0</v>
      </c>
      <c r="J14" s="117"/>
      <c r="K14" s="143">
        <f t="shared" si="2"/>
        <v>0</v>
      </c>
      <c r="L14" s="15"/>
      <c r="M14" s="16"/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0</v>
      </c>
      <c r="AM14" s="5">
        <f t="shared" si="4"/>
        <v>0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 x14ac:dyDescent="0.2">
      <c r="A15" s="39">
        <f t="shared" si="6"/>
        <v>10</v>
      </c>
      <c r="B15" s="51"/>
      <c r="C15" s="56"/>
      <c r="D15" s="57"/>
      <c r="E15" s="57"/>
      <c r="F15" s="58"/>
      <c r="G15" s="57"/>
      <c r="H15" s="39" t="str">
        <f t="shared" si="0"/>
        <v>Non</v>
      </c>
      <c r="I15" s="14">
        <f t="shared" si="1"/>
        <v>0</v>
      </c>
      <c r="J15" s="117"/>
      <c r="K15" s="143">
        <f t="shared" si="2"/>
        <v>0</v>
      </c>
      <c r="L15" s="15"/>
      <c r="M15" s="16"/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0</v>
      </c>
      <c r="AM15" s="5">
        <f t="shared" si="4"/>
        <v>0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 x14ac:dyDescent="0.2">
      <c r="A16" s="62">
        <f t="shared" si="6"/>
        <v>11</v>
      </c>
      <c r="B16" s="51"/>
      <c r="C16" s="56"/>
      <c r="D16" s="57"/>
      <c r="E16" s="57"/>
      <c r="F16" s="58"/>
      <c r="G16" s="57"/>
      <c r="H16" s="39" t="str">
        <f t="shared" si="0"/>
        <v>Non</v>
      </c>
      <c r="I16" s="63">
        <f t="shared" si="1"/>
        <v>0</v>
      </c>
      <c r="J16" s="124"/>
      <c r="K16" s="143">
        <f t="shared" si="2"/>
        <v>0</v>
      </c>
      <c r="L16" s="70"/>
      <c r="M16" s="64"/>
      <c r="N16" s="65"/>
      <c r="O16" s="64"/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0</v>
      </c>
      <c r="AM16" s="5">
        <f t="shared" si="4"/>
        <v>0</v>
      </c>
      <c r="AN16" s="94">
        <f t="shared" ref="AN16:BA35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  <c r="BC16" s="96"/>
    </row>
    <row r="17" spans="1:55" s="97" customFormat="1" ht="24.95" customHeight="1" x14ac:dyDescent="0.2">
      <c r="A17" s="39">
        <f t="shared" si="6"/>
        <v>12</v>
      </c>
      <c r="B17" s="51"/>
      <c r="C17" s="56"/>
      <c r="D17" s="57"/>
      <c r="E17" s="57"/>
      <c r="F17" s="58"/>
      <c r="G17" s="57"/>
      <c r="H17" s="39" t="str">
        <f t="shared" si="0"/>
        <v>Non</v>
      </c>
      <c r="I17" s="14">
        <f t="shared" si="1"/>
        <v>0</v>
      </c>
      <c r="J17" s="117"/>
      <c r="K17" s="143">
        <f t="shared" si="2"/>
        <v>0</v>
      </c>
      <c r="L17" s="15"/>
      <c r="M17" s="16"/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0</v>
      </c>
      <c r="AM17" s="5">
        <f t="shared" si="4"/>
        <v>0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  <c r="BC17" s="96"/>
    </row>
    <row r="18" spans="1:55" s="97" customFormat="1" ht="24.95" customHeight="1" x14ac:dyDescent="0.2">
      <c r="A18" s="39">
        <f t="shared" si="6"/>
        <v>13</v>
      </c>
      <c r="B18" s="51"/>
      <c r="C18" s="52"/>
      <c r="D18" s="8"/>
      <c r="E18" s="8"/>
      <c r="F18" s="53"/>
      <c r="G18" s="8"/>
      <c r="H18" s="39" t="str">
        <f t="shared" si="0"/>
        <v>Non</v>
      </c>
      <c r="I18" s="14">
        <f t="shared" si="1"/>
        <v>0</v>
      </c>
      <c r="J18" s="117"/>
      <c r="K18" s="143">
        <f t="shared" si="2"/>
        <v>0</v>
      </c>
      <c r="L18" s="15"/>
      <c r="M18" s="16"/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0</v>
      </c>
      <c r="AM18" s="5">
        <f t="shared" si="4"/>
        <v>0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  <c r="BC18" s="96"/>
    </row>
    <row r="19" spans="1:55" s="97" customFormat="1" ht="24.95" customHeight="1" x14ac:dyDescent="0.2">
      <c r="A19" s="39">
        <f t="shared" si="6"/>
        <v>14</v>
      </c>
      <c r="B19" s="51"/>
      <c r="C19" s="56"/>
      <c r="D19" s="8"/>
      <c r="E19" s="8"/>
      <c r="F19" s="53"/>
      <c r="G19" s="8"/>
      <c r="H19" s="39" t="str">
        <f t="shared" si="0"/>
        <v>Non</v>
      </c>
      <c r="I19" s="14">
        <f t="shared" si="1"/>
        <v>0</v>
      </c>
      <c r="J19" s="117"/>
      <c r="K19" s="143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  <c r="BC19" s="96"/>
    </row>
    <row r="20" spans="1:55" s="97" customFormat="1" ht="24.95" customHeight="1" x14ac:dyDescent="0.2">
      <c r="A20" s="39">
        <f t="shared" si="6"/>
        <v>15</v>
      </c>
      <c r="B20" s="51"/>
      <c r="C20" s="56"/>
      <c r="D20" s="57"/>
      <c r="E20" s="57"/>
      <c r="F20" s="58"/>
      <c r="G20" s="57"/>
      <c r="H20" s="39" t="str">
        <f t="shared" si="0"/>
        <v>Non</v>
      </c>
      <c r="I20" s="14">
        <f t="shared" si="1"/>
        <v>0</v>
      </c>
      <c r="J20" s="117"/>
      <c r="K20" s="143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  <c r="BC20" s="96"/>
    </row>
    <row r="21" spans="1:55" s="97" customFormat="1" ht="24.95" customHeight="1" x14ac:dyDescent="0.2">
      <c r="A21" s="39">
        <f t="shared" si="6"/>
        <v>16</v>
      </c>
      <c r="B21" s="51"/>
      <c r="C21" s="56"/>
      <c r="D21" s="57"/>
      <c r="E21" s="57"/>
      <c r="F21" s="58"/>
      <c r="G21" s="57"/>
      <c r="H21" s="39" t="str">
        <f t="shared" si="0"/>
        <v>Non</v>
      </c>
      <c r="I21" s="14">
        <f t="shared" si="1"/>
        <v>0</v>
      </c>
      <c r="J21" s="117"/>
      <c r="K21" s="143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  <c r="BC21" s="96"/>
    </row>
    <row r="22" spans="1:55" s="97" customFormat="1" ht="24.95" customHeight="1" x14ac:dyDescent="0.2">
      <c r="A22" s="39">
        <f t="shared" si="6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3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  <c r="BC22" s="96"/>
    </row>
    <row r="23" spans="1:55" s="97" customFormat="1" ht="24.95" customHeight="1" x14ac:dyDescent="0.2">
      <c r="A23" s="39">
        <f t="shared" si="6"/>
        <v>18</v>
      </c>
      <c r="B23" s="51"/>
      <c r="C23" s="56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3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  <c r="BC23" s="96"/>
    </row>
    <row r="24" spans="1:55" s="97" customFormat="1" ht="24.95" customHeight="1" x14ac:dyDescent="0.2">
      <c r="A24" s="39">
        <f t="shared" si="6"/>
        <v>19</v>
      </c>
      <c r="B24" s="51"/>
      <c r="C24" s="56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3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4"/>
        <v>0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  <c r="BC24" s="96"/>
    </row>
    <row r="25" spans="1:55" s="97" customFormat="1" ht="24.95" customHeight="1" x14ac:dyDescent="0.2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3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ref="AM25:AM34" si="8">COUNTA(L25:AK25)</f>
        <v>0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  <c r="BC25" s="96"/>
    </row>
    <row r="26" spans="1:55" s="97" customFormat="1" ht="24.95" customHeight="1" x14ac:dyDescent="0.2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3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8"/>
        <v>0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  <c r="BC26" s="96"/>
    </row>
    <row r="27" spans="1:55" s="97" customFormat="1" ht="24.95" customHeight="1" x14ac:dyDescent="0.2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3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8"/>
        <v>0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  <c r="BC27" s="96"/>
    </row>
    <row r="28" spans="1:55" s="97" customFormat="1" ht="24.95" customHeight="1" x14ac:dyDescent="0.2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3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si="8"/>
        <v>0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  <c r="BC28" s="96"/>
    </row>
    <row r="29" spans="1:55" s="97" customFormat="1" ht="24.95" customHeight="1" x14ac:dyDescent="0.2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3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8"/>
        <v>0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  <c r="BC29" s="96"/>
    </row>
    <row r="30" spans="1:55" s="97" customFormat="1" ht="24.95" customHeight="1" x14ac:dyDescent="0.2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3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8"/>
        <v>0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  <c r="BC30" s="96"/>
    </row>
    <row r="31" spans="1:55" s="97" customFormat="1" ht="24.95" customHeight="1" x14ac:dyDescent="0.2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3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8"/>
        <v>0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  <c r="BC31" s="96"/>
    </row>
    <row r="32" spans="1:55" s="97" customFormat="1" ht="24.95" customHeight="1" x14ac:dyDescent="0.2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3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8"/>
        <v>0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  <c r="BC32" s="96"/>
    </row>
    <row r="33" spans="1:55" s="97" customFormat="1" ht="24.95" customHeight="1" x14ac:dyDescent="0.2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3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ref="AQ33:BA33" si="9">IF($AM33&gt;Nbcourse+AQ$3-1-$J33,LARGE($L33:$AK33,Nbcourse+AQ$3-$J33),0)</f>
        <v>0</v>
      </c>
      <c r="AR33" s="4">
        <f t="shared" si="9"/>
        <v>0</v>
      </c>
      <c r="AS33" s="4">
        <f t="shared" si="9"/>
        <v>0</v>
      </c>
      <c r="AT33" s="4">
        <f t="shared" si="9"/>
        <v>0</v>
      </c>
      <c r="AU33" s="4">
        <f t="shared" si="9"/>
        <v>0</v>
      </c>
      <c r="AV33" s="4">
        <f t="shared" si="9"/>
        <v>0</v>
      </c>
      <c r="AW33" s="4">
        <f t="shared" si="9"/>
        <v>0</v>
      </c>
      <c r="AX33" s="4">
        <f t="shared" si="9"/>
        <v>0</v>
      </c>
      <c r="AY33" s="4">
        <f t="shared" si="9"/>
        <v>0</v>
      </c>
      <c r="AZ33" s="4">
        <f t="shared" si="9"/>
        <v>0</v>
      </c>
      <c r="BA33" s="95">
        <f t="shared" si="9"/>
        <v>0</v>
      </c>
      <c r="BB33" s="96"/>
      <c r="BC33" s="96"/>
    </row>
    <row r="34" spans="1:55" s="97" customFormat="1" ht="24.95" customHeight="1" x14ac:dyDescent="0.2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3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ref="AN34:BA34" si="10">IF($AM34&gt;Nbcourse+AN$3-1-$J34,LARGE($L34:$AK34,Nbcourse+AN$3-$J34),0)</f>
        <v>0</v>
      </c>
      <c r="AO34" s="4">
        <f t="shared" si="10"/>
        <v>0</v>
      </c>
      <c r="AP34" s="4">
        <f t="shared" si="10"/>
        <v>0</v>
      </c>
      <c r="AQ34" s="4">
        <f t="shared" si="10"/>
        <v>0</v>
      </c>
      <c r="AR34" s="4">
        <f t="shared" si="10"/>
        <v>0</v>
      </c>
      <c r="AS34" s="4">
        <f t="shared" si="10"/>
        <v>0</v>
      </c>
      <c r="AT34" s="4">
        <f t="shared" si="10"/>
        <v>0</v>
      </c>
      <c r="AU34" s="4">
        <f t="shared" si="10"/>
        <v>0</v>
      </c>
      <c r="AV34" s="4">
        <f t="shared" si="10"/>
        <v>0</v>
      </c>
      <c r="AW34" s="4">
        <f t="shared" si="10"/>
        <v>0</v>
      </c>
      <c r="AX34" s="4">
        <f t="shared" si="10"/>
        <v>0</v>
      </c>
      <c r="AY34" s="4">
        <f t="shared" si="10"/>
        <v>0</v>
      </c>
      <c r="AZ34" s="4">
        <f t="shared" si="10"/>
        <v>0</v>
      </c>
      <c r="BA34" s="95">
        <f t="shared" si="10"/>
        <v>0</v>
      </c>
      <c r="BB34" s="96"/>
      <c r="BC34" s="96"/>
    </row>
    <row r="35" spans="1:55" s="97" customFormat="1" ht="24.95" customHeight="1" thickBot="1" x14ac:dyDescent="0.25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3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4"/>
        <v>0</v>
      </c>
      <c r="AN35" s="94">
        <f t="shared" si="7"/>
        <v>0</v>
      </c>
      <c r="AO35" s="4">
        <f t="shared" si="7"/>
        <v>0</v>
      </c>
      <c r="AP35" s="4">
        <f t="shared" si="7"/>
        <v>0</v>
      </c>
      <c r="AQ35" s="4">
        <f t="shared" si="7"/>
        <v>0</v>
      </c>
      <c r="AR35" s="4">
        <f t="shared" si="7"/>
        <v>0</v>
      </c>
      <c r="AS35" s="4">
        <f t="shared" si="7"/>
        <v>0</v>
      </c>
      <c r="AT35" s="4">
        <f t="shared" si="7"/>
        <v>0</v>
      </c>
      <c r="AU35" s="4">
        <f t="shared" si="7"/>
        <v>0</v>
      </c>
      <c r="AV35" s="4">
        <f t="shared" si="7"/>
        <v>0</v>
      </c>
      <c r="AW35" s="4">
        <f t="shared" si="7"/>
        <v>0</v>
      </c>
      <c r="AX35" s="4">
        <f t="shared" si="7"/>
        <v>0</v>
      </c>
      <c r="AY35" s="4">
        <f t="shared" si="7"/>
        <v>0</v>
      </c>
      <c r="AZ35" s="4">
        <f t="shared" si="7"/>
        <v>0</v>
      </c>
      <c r="BA35" s="95">
        <f t="shared" si="7"/>
        <v>0</v>
      </c>
      <c r="BB35" s="96"/>
      <c r="BC35" s="96"/>
    </row>
    <row r="36" spans="1:55" s="97" customFormat="1" ht="24.95" customHeight="1" thickBot="1" x14ac:dyDescent="0.25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4"/>
      <c r="L36" s="87">
        <f>COUNT(L$6:L35)</f>
        <v>0</v>
      </c>
      <c r="M36" s="88">
        <f>COUNT(M$6:M35)</f>
        <v>0</v>
      </c>
      <c r="N36" s="89">
        <f>COUNT(N$6:N35)</f>
        <v>0</v>
      </c>
      <c r="O36" s="88">
        <f>COUNT(O$6:O35)</f>
        <v>0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 x14ac:dyDescent="0.25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 x14ac:dyDescent="0.2">
      <c r="A38" s="11"/>
      <c r="B38" s="147" t="s">
        <v>32</v>
      </c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 x14ac:dyDescent="0.2">
      <c r="A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 x14ac:dyDescent="0.2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 x14ac:dyDescent="0.2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 xr:uid="{00000000-0002-0000-0B00-000000000000}">
      <formula1>$BC$6:$BC$20</formula1>
    </dataValidation>
  </dataValidations>
  <printOptions horizontalCentered="1"/>
  <pageMargins left="0.78740157480314965" right="0.78740157480314965" top="0.39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3</xdr:col>
                    <xdr:colOff>885825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pageSetUpPr fitToPage="1"/>
  </sheetPr>
  <dimension ref="A1:D55"/>
  <sheetViews>
    <sheetView showZeros="0" zoomScale="75" workbookViewId="0">
      <selection activeCell="D3" sqref="D3"/>
    </sheetView>
  </sheetViews>
  <sheetFormatPr baseColWidth="10" defaultRowHeight="12.75" x14ac:dyDescent="0.2"/>
  <cols>
    <col min="1" max="1" width="3.83203125" style="41" customWidth="1"/>
    <col min="2" max="2" width="31.33203125" style="45" customWidth="1"/>
    <col min="3" max="3" width="7.5" style="45" customWidth="1"/>
    <col min="4" max="4" width="5.83203125" style="2" customWidth="1"/>
    <col min="5" max="10" width="5.83203125" style="1" customWidth="1"/>
    <col min="11" max="16384" width="12" style="1"/>
  </cols>
  <sheetData>
    <row r="1" spans="1:4" s="72" customFormat="1" ht="23.25" customHeight="1" x14ac:dyDescent="0.2">
      <c r="A1" s="41"/>
      <c r="B1" s="50"/>
      <c r="C1" s="74" t="s">
        <v>20</v>
      </c>
      <c r="D1" s="60">
        <v>4</v>
      </c>
    </row>
    <row r="2" spans="1:4" s="72" customFormat="1" x14ac:dyDescent="0.2">
      <c r="A2" s="41"/>
      <c r="B2" s="50"/>
      <c r="C2" s="73" t="s">
        <v>19</v>
      </c>
      <c r="D2" s="60">
        <v>5</v>
      </c>
    </row>
    <row r="3" spans="1:4" s="72" customFormat="1" x14ac:dyDescent="0.2">
      <c r="A3" s="41"/>
      <c r="B3" s="50"/>
      <c r="C3" s="50"/>
      <c r="D3" s="60"/>
    </row>
    <row r="4" spans="1:4" s="72" customFormat="1" x14ac:dyDescent="0.2">
      <c r="A4" s="41"/>
      <c r="B4" s="50"/>
      <c r="C4" s="50"/>
      <c r="D4" s="60"/>
    </row>
    <row r="5" spans="1:4" s="72" customFormat="1" x14ac:dyDescent="0.2">
      <c r="A5" s="41"/>
      <c r="B5" s="50"/>
      <c r="C5" s="50"/>
      <c r="D5" s="60"/>
    </row>
    <row r="6" spans="1:4" s="72" customFormat="1" x14ac:dyDescent="0.2">
      <c r="A6" s="41"/>
      <c r="B6" s="50"/>
      <c r="C6" s="50"/>
      <c r="D6" s="60"/>
    </row>
    <row r="7" spans="1:4" s="72" customFormat="1" x14ac:dyDescent="0.2">
      <c r="A7" s="41"/>
      <c r="B7" s="50"/>
      <c r="C7" s="50"/>
      <c r="D7" s="60"/>
    </row>
    <row r="8" spans="1:4" s="72" customFormat="1" x14ac:dyDescent="0.2">
      <c r="A8" s="41"/>
      <c r="B8" s="50"/>
      <c r="C8" s="50"/>
      <c r="D8" s="60"/>
    </row>
    <row r="9" spans="1:4" s="72" customFormat="1" x14ac:dyDescent="0.2">
      <c r="A9" s="41"/>
      <c r="B9" s="50"/>
      <c r="C9" s="50"/>
      <c r="D9" s="60"/>
    </row>
    <row r="10" spans="1:4" s="72" customFormat="1" x14ac:dyDescent="0.2">
      <c r="A10" s="41"/>
      <c r="B10" s="50"/>
      <c r="C10" s="50"/>
      <c r="D10" s="60"/>
    </row>
    <row r="11" spans="1:4" s="72" customFormat="1" x14ac:dyDescent="0.2">
      <c r="A11" s="41"/>
      <c r="B11" s="50"/>
      <c r="C11" s="50"/>
      <c r="D11" s="60"/>
    </row>
    <row r="12" spans="1:4" s="72" customFormat="1" x14ac:dyDescent="0.2">
      <c r="A12" s="41"/>
      <c r="B12" s="50"/>
      <c r="C12" s="50"/>
      <c r="D12" s="60"/>
    </row>
    <row r="13" spans="1:4" s="72" customFormat="1" x14ac:dyDescent="0.2">
      <c r="A13" s="41"/>
      <c r="B13" s="50"/>
      <c r="C13" s="50"/>
      <c r="D13" s="60"/>
    </row>
    <row r="14" spans="1:4" s="72" customFormat="1" x14ac:dyDescent="0.2">
      <c r="A14" s="41"/>
      <c r="B14" s="50"/>
      <c r="C14" s="50"/>
      <c r="D14" s="60"/>
    </row>
    <row r="15" spans="1:4" s="72" customFormat="1" x14ac:dyDescent="0.2">
      <c r="A15" s="41"/>
      <c r="B15" s="50"/>
      <c r="C15" s="50"/>
      <c r="D15" s="60"/>
    </row>
    <row r="16" spans="1:4" s="72" customFormat="1" x14ac:dyDescent="0.2">
      <c r="A16" s="41"/>
      <c r="B16" s="50"/>
      <c r="C16" s="50"/>
      <c r="D16" s="60"/>
    </row>
    <row r="17" spans="1:4" s="72" customFormat="1" x14ac:dyDescent="0.2">
      <c r="A17" s="41"/>
      <c r="B17" s="50"/>
      <c r="C17" s="50"/>
      <c r="D17" s="60"/>
    </row>
    <row r="18" spans="1:4" s="72" customFormat="1" x14ac:dyDescent="0.2">
      <c r="A18" s="41"/>
      <c r="B18" s="50"/>
      <c r="C18" s="50"/>
      <c r="D18" s="60"/>
    </row>
    <row r="19" spans="1:4" s="72" customFormat="1" x14ac:dyDescent="0.2">
      <c r="A19" s="41"/>
      <c r="B19" s="50"/>
      <c r="C19" s="50"/>
      <c r="D19" s="60"/>
    </row>
    <row r="20" spans="1:4" s="72" customFormat="1" x14ac:dyDescent="0.2">
      <c r="A20" s="41"/>
      <c r="B20" s="50"/>
      <c r="C20" s="50"/>
      <c r="D20" s="60"/>
    </row>
    <row r="21" spans="1:4" s="72" customFormat="1" x14ac:dyDescent="0.2">
      <c r="A21" s="41"/>
      <c r="B21" s="50"/>
      <c r="C21" s="50"/>
      <c r="D21" s="60"/>
    </row>
    <row r="22" spans="1:4" s="72" customFormat="1" x14ac:dyDescent="0.2">
      <c r="A22" s="41"/>
      <c r="B22" s="50"/>
      <c r="C22" s="50"/>
      <c r="D22" s="60"/>
    </row>
    <row r="23" spans="1:4" s="72" customFormat="1" x14ac:dyDescent="0.2">
      <c r="A23" s="41"/>
      <c r="B23" s="50"/>
      <c r="C23" s="50"/>
      <c r="D23" s="60"/>
    </row>
    <row r="24" spans="1:4" s="72" customFormat="1" x14ac:dyDescent="0.2">
      <c r="A24" s="41"/>
      <c r="B24" s="50"/>
      <c r="C24" s="50"/>
      <c r="D24" s="60"/>
    </row>
    <row r="25" spans="1:4" s="72" customFormat="1" x14ac:dyDescent="0.2">
      <c r="A25" s="41"/>
      <c r="B25" s="50"/>
      <c r="C25" s="50"/>
      <c r="D25" s="60"/>
    </row>
    <row r="26" spans="1:4" s="72" customFormat="1" x14ac:dyDescent="0.2">
      <c r="A26" s="41"/>
      <c r="B26" s="50"/>
      <c r="C26" s="50"/>
      <c r="D26" s="60"/>
    </row>
    <row r="27" spans="1:4" s="72" customFormat="1" x14ac:dyDescent="0.2">
      <c r="A27" s="41"/>
      <c r="B27" s="50"/>
      <c r="C27" s="50"/>
      <c r="D27" s="60"/>
    </row>
    <row r="28" spans="1:4" s="72" customFormat="1" x14ac:dyDescent="0.2">
      <c r="A28" s="41"/>
      <c r="B28" s="50"/>
      <c r="C28" s="50"/>
      <c r="D28" s="60"/>
    </row>
    <row r="29" spans="1:4" s="72" customFormat="1" x14ac:dyDescent="0.2">
      <c r="A29" s="41"/>
      <c r="B29" s="50"/>
      <c r="C29" s="50"/>
      <c r="D29" s="60"/>
    </row>
    <row r="30" spans="1:4" s="72" customFormat="1" x14ac:dyDescent="0.2">
      <c r="A30" s="41"/>
      <c r="B30" s="50"/>
      <c r="C30" s="50"/>
      <c r="D30" s="60"/>
    </row>
    <row r="31" spans="1:4" s="72" customFormat="1" x14ac:dyDescent="0.2">
      <c r="A31" s="41"/>
      <c r="B31" s="50"/>
      <c r="C31" s="50"/>
      <c r="D31" s="60"/>
    </row>
    <row r="32" spans="1:4" s="72" customFormat="1" x14ac:dyDescent="0.2">
      <c r="A32" s="41"/>
      <c r="B32" s="50"/>
      <c r="C32" s="50"/>
      <c r="D32" s="60"/>
    </row>
    <row r="33" spans="1:4" s="72" customFormat="1" x14ac:dyDescent="0.2">
      <c r="A33" s="41"/>
      <c r="B33" s="50"/>
      <c r="C33" s="50"/>
      <c r="D33" s="60"/>
    </row>
    <row r="34" spans="1:4" s="72" customFormat="1" x14ac:dyDescent="0.2">
      <c r="A34" s="41"/>
      <c r="B34" s="50"/>
      <c r="C34" s="50"/>
      <c r="D34" s="60"/>
    </row>
    <row r="35" spans="1:4" s="72" customFormat="1" x14ac:dyDescent="0.2">
      <c r="A35" s="41"/>
      <c r="B35" s="50"/>
      <c r="C35" s="50"/>
      <c r="D35" s="60"/>
    </row>
    <row r="36" spans="1:4" s="72" customFormat="1" x14ac:dyDescent="0.2">
      <c r="A36" s="41"/>
      <c r="B36" s="50"/>
      <c r="C36" s="50"/>
      <c r="D36" s="60"/>
    </row>
    <row r="37" spans="1:4" s="72" customFormat="1" x14ac:dyDescent="0.2">
      <c r="A37" s="41"/>
      <c r="B37" s="50"/>
      <c r="C37" s="50"/>
      <c r="D37" s="60"/>
    </row>
    <row r="38" spans="1:4" s="72" customFormat="1" x14ac:dyDescent="0.2">
      <c r="A38" s="41"/>
      <c r="B38" s="50"/>
      <c r="C38" s="50"/>
      <c r="D38" s="60"/>
    </row>
    <row r="39" spans="1:4" s="72" customFormat="1" x14ac:dyDescent="0.2">
      <c r="A39" s="41"/>
      <c r="B39" s="50"/>
      <c r="C39" s="50"/>
      <c r="D39" s="60"/>
    </row>
    <row r="40" spans="1:4" s="72" customFormat="1" x14ac:dyDescent="0.2">
      <c r="A40" s="41"/>
      <c r="B40" s="50"/>
      <c r="C40" s="50"/>
      <c r="D40" s="60"/>
    </row>
    <row r="41" spans="1:4" s="72" customFormat="1" x14ac:dyDescent="0.2">
      <c r="A41" s="41"/>
      <c r="B41" s="50"/>
      <c r="C41" s="50"/>
      <c r="D41" s="60"/>
    </row>
    <row r="42" spans="1:4" s="72" customFormat="1" x14ac:dyDescent="0.2">
      <c r="A42" s="41"/>
      <c r="B42" s="50"/>
      <c r="C42" s="50"/>
      <c r="D42" s="60"/>
    </row>
    <row r="43" spans="1:4" s="72" customFormat="1" x14ac:dyDescent="0.2">
      <c r="A43" s="41"/>
      <c r="B43" s="50"/>
      <c r="C43" s="50"/>
      <c r="D43" s="60"/>
    </row>
    <row r="44" spans="1:4" s="72" customFormat="1" x14ac:dyDescent="0.2">
      <c r="A44" s="41"/>
      <c r="B44" s="50"/>
      <c r="C44" s="50"/>
      <c r="D44" s="60"/>
    </row>
    <row r="45" spans="1:4" s="72" customFormat="1" x14ac:dyDescent="0.2">
      <c r="A45" s="41"/>
      <c r="B45" s="50"/>
      <c r="C45" s="50"/>
      <c r="D45" s="60"/>
    </row>
    <row r="46" spans="1:4" s="72" customFormat="1" x14ac:dyDescent="0.2">
      <c r="A46" s="41"/>
      <c r="B46" s="50"/>
      <c r="C46" s="50"/>
      <c r="D46" s="60"/>
    </row>
    <row r="47" spans="1:4" s="72" customFormat="1" x14ac:dyDescent="0.2">
      <c r="A47" s="41"/>
      <c r="B47" s="50"/>
      <c r="C47" s="50"/>
      <c r="D47" s="60"/>
    </row>
    <row r="48" spans="1:4" s="72" customFormat="1" x14ac:dyDescent="0.2">
      <c r="A48" s="41"/>
      <c r="B48" s="50"/>
      <c r="C48" s="50"/>
      <c r="D48" s="60"/>
    </row>
    <row r="49" spans="1:4" s="72" customFormat="1" x14ac:dyDescent="0.2">
      <c r="A49" s="41"/>
      <c r="B49" s="50"/>
      <c r="C49" s="50"/>
      <c r="D49" s="60"/>
    </row>
    <row r="50" spans="1:4" s="72" customFormat="1" x14ac:dyDescent="0.2">
      <c r="A50" s="41"/>
      <c r="B50" s="50"/>
      <c r="C50" s="50"/>
      <c r="D50" s="60"/>
    </row>
    <row r="51" spans="1:4" s="72" customFormat="1" x14ac:dyDescent="0.2">
      <c r="A51" s="41"/>
      <c r="B51" s="50"/>
      <c r="C51" s="50"/>
      <c r="D51" s="60"/>
    </row>
    <row r="52" spans="1:4" s="72" customFormat="1" x14ac:dyDescent="0.2">
      <c r="A52" s="41"/>
      <c r="B52" s="50"/>
      <c r="C52" s="50"/>
      <c r="D52" s="60"/>
    </row>
    <row r="53" spans="1:4" s="72" customFormat="1" x14ac:dyDescent="0.2">
      <c r="A53" s="41"/>
      <c r="B53" s="50"/>
      <c r="C53" s="50"/>
      <c r="D53" s="60"/>
    </row>
    <row r="54" spans="1:4" s="72" customFormat="1" x14ac:dyDescent="0.2">
      <c r="A54" s="41"/>
      <c r="B54" s="50"/>
      <c r="C54" s="50"/>
      <c r="D54" s="60"/>
    </row>
    <row r="55" spans="1:4" s="72" customFormat="1" x14ac:dyDescent="0.2">
      <c r="A55" s="41"/>
      <c r="B55" s="50"/>
      <c r="C55" s="50"/>
      <c r="D55" s="60"/>
    </row>
  </sheetData>
  <phoneticPr fontId="0" type="noConversion"/>
  <pageMargins left="0.42" right="0.74" top="0.55118110236220474" bottom="0.59055118110236227" header="0.51181102362204722" footer="0.51181102362204722"/>
  <pageSetup paperSize="9" scale="61" orientation="portrait" verticalDpi="360" r:id="rId1"/>
  <headerFooter alignWithMargins="0">
    <oddFooter>&amp;R&amp;"Times New Roman,Italique"&amp;D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1">
    <pageSetUpPr fitToPage="1"/>
  </sheetPr>
  <dimension ref="A1:BB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I16" sqref="I16"/>
    </sheetView>
  </sheetViews>
  <sheetFormatPr baseColWidth="10" defaultRowHeight="12.75" x14ac:dyDescent="0.2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4" s="18" customFormat="1" ht="35.25" customHeight="1" x14ac:dyDescent="0.2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9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4" s="100" customFormat="1" ht="9" customHeight="1" thickBot="1" x14ac:dyDescent="0.45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470" t="s">
        <v>10</v>
      </c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</row>
    <row r="3" spans="1:54" s="104" customFormat="1" ht="66" customHeight="1" x14ac:dyDescent="0.2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476" t="s">
        <v>21</v>
      </c>
      <c r="K3" s="480" t="s">
        <v>24</v>
      </c>
      <c r="L3" s="479">
        <v>42806</v>
      </c>
      <c r="M3" s="474"/>
      <c r="N3" s="474">
        <v>42911</v>
      </c>
      <c r="O3" s="474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4">
        <v>43009</v>
      </c>
      <c r="AK3" s="475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</row>
    <row r="4" spans="1:54" s="109" customFormat="1" ht="16.5" customHeight="1" thickBot="1" x14ac:dyDescent="0.25">
      <c r="A4" s="80"/>
      <c r="B4" s="28"/>
      <c r="C4" s="29"/>
      <c r="D4" s="30"/>
      <c r="E4" s="30"/>
      <c r="F4" s="31"/>
      <c r="G4" s="30"/>
      <c r="H4" s="32"/>
      <c r="I4" s="33"/>
      <c r="J4" s="477"/>
      <c r="K4" s="481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</row>
    <row r="5" spans="1:54" s="109" customFormat="1" ht="16.5" customHeight="1" thickBot="1" x14ac:dyDescent="0.25">
      <c r="A5" s="136"/>
      <c r="B5" s="137"/>
      <c r="C5" s="138"/>
      <c r="D5" s="139" t="s">
        <v>23</v>
      </c>
      <c r="E5" s="139"/>
      <c r="F5" s="140"/>
      <c r="G5" s="139"/>
      <c r="H5" s="141"/>
      <c r="I5" s="142"/>
      <c r="J5" s="478"/>
      <c r="K5" s="482"/>
      <c r="L5" s="134" t="s">
        <v>61</v>
      </c>
      <c r="M5" s="133"/>
      <c r="N5" s="134" t="s">
        <v>211</v>
      </c>
      <c r="O5" s="133"/>
      <c r="P5" s="134"/>
      <c r="Q5" s="133"/>
      <c r="R5" s="134"/>
      <c r="S5" s="133"/>
      <c r="T5" s="134"/>
      <c r="U5" s="133"/>
      <c r="V5" s="132"/>
      <c r="W5" s="133"/>
      <c r="X5" s="134"/>
      <c r="Y5" s="133"/>
      <c r="Z5" s="132"/>
      <c r="AA5" s="133"/>
      <c r="AB5" s="134"/>
      <c r="AC5" s="133"/>
      <c r="AD5" s="132"/>
      <c r="AE5" s="133"/>
      <c r="AF5" s="132"/>
      <c r="AG5" s="133"/>
      <c r="AH5" s="132"/>
      <c r="AI5" s="133"/>
      <c r="AJ5" s="134" t="s">
        <v>76</v>
      </c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</row>
    <row r="6" spans="1:54" s="97" customFormat="1" ht="24.95" customHeight="1" x14ac:dyDescent="0.2">
      <c r="A6" s="110">
        <v>1</v>
      </c>
      <c r="B6" s="111"/>
      <c r="C6" s="112"/>
      <c r="D6" s="113" t="s">
        <v>61</v>
      </c>
      <c r="E6" s="113" t="s">
        <v>62</v>
      </c>
      <c r="F6" s="114"/>
      <c r="G6" s="113" t="s">
        <v>29</v>
      </c>
      <c r="H6" s="39" t="str">
        <f t="shared" ref="H6:H35" si="0">IF(COUNTA(AK6)&gt;0,IF(COUNTA(L6:AK6)&lt;classé,"Non","Oui"),"Non")</f>
        <v>Oui</v>
      </c>
      <c r="I6" s="115">
        <f t="shared" ref="I6:I35" si="1">SUM(L6:AK6)-SUM(AN6:BA6)+K6</f>
        <v>196</v>
      </c>
      <c r="J6" s="116"/>
      <c r="K6" s="146">
        <f t="shared" ref="K6:K35" si="2">COUNTIF(L$5:AK$5,$D6)*4</f>
        <v>4</v>
      </c>
      <c r="L6" s="118">
        <v>50</v>
      </c>
      <c r="M6" s="119">
        <v>50</v>
      </c>
      <c r="N6" s="120">
        <v>19</v>
      </c>
      <c r="O6" s="119">
        <v>22</v>
      </c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1">
        <v>50</v>
      </c>
      <c r="AK6" s="123">
        <v>20</v>
      </c>
      <c r="AL6" s="4">
        <f t="shared" ref="AL6:AL35" si="3">MAX(L6:AK6)</f>
        <v>50</v>
      </c>
      <c r="AM6" s="5">
        <f t="shared" ref="AM6:AM35" si="4">COUNTA(L6:AK6)</f>
        <v>6</v>
      </c>
      <c r="AN6" s="94">
        <f t="shared" ref="AN6:BA15" si="5">IF($AM6&gt;Nbcourse+AN$3-1-$J6,LARGE($L6:$AK6,Nbcourse+AN$3-$J6),0)</f>
        <v>19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</row>
    <row r="7" spans="1:54" s="97" customFormat="1" ht="24.95" customHeight="1" x14ac:dyDescent="0.2">
      <c r="A7" s="39">
        <f t="shared" ref="A7:A35" si="6">A6+1</f>
        <v>2</v>
      </c>
      <c r="B7" s="51"/>
      <c r="C7" s="56"/>
      <c r="D7" s="57" t="s">
        <v>73</v>
      </c>
      <c r="E7" s="57" t="s">
        <v>47</v>
      </c>
      <c r="F7" s="58"/>
      <c r="G7" s="57" t="s">
        <v>48</v>
      </c>
      <c r="H7" s="39" t="str">
        <f t="shared" si="0"/>
        <v>Oui</v>
      </c>
      <c r="I7" s="14">
        <f t="shared" si="1"/>
        <v>135</v>
      </c>
      <c r="J7" s="117"/>
      <c r="K7" s="143">
        <f t="shared" si="2"/>
        <v>0</v>
      </c>
      <c r="L7" s="15">
        <v>18</v>
      </c>
      <c r="M7" s="16">
        <v>18</v>
      </c>
      <c r="N7" s="54">
        <v>7</v>
      </c>
      <c r="O7" s="16">
        <v>19</v>
      </c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>
        <v>40</v>
      </c>
      <c r="AK7" s="82">
        <v>40</v>
      </c>
      <c r="AL7" s="4">
        <f t="shared" si="3"/>
        <v>40</v>
      </c>
      <c r="AM7" s="5">
        <f t="shared" si="4"/>
        <v>6</v>
      </c>
      <c r="AN7" s="94">
        <f t="shared" si="5"/>
        <v>7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</row>
    <row r="8" spans="1:54" s="97" customFormat="1" ht="24.95" customHeight="1" x14ac:dyDescent="0.2">
      <c r="A8" s="39">
        <f t="shared" si="6"/>
        <v>3</v>
      </c>
      <c r="B8" s="51"/>
      <c r="C8" s="52"/>
      <c r="D8" s="57" t="s">
        <v>211</v>
      </c>
      <c r="E8" s="57" t="s">
        <v>47</v>
      </c>
      <c r="F8" s="58"/>
      <c r="G8" s="57" t="s">
        <v>29</v>
      </c>
      <c r="H8" s="39" t="str">
        <f t="shared" si="0"/>
        <v>Oui</v>
      </c>
      <c r="I8" s="14">
        <f t="shared" si="1"/>
        <v>126</v>
      </c>
      <c r="J8" s="117"/>
      <c r="K8" s="143">
        <f t="shared" si="2"/>
        <v>4</v>
      </c>
      <c r="L8" s="15"/>
      <c r="M8" s="16"/>
      <c r="N8" s="54">
        <v>26</v>
      </c>
      <c r="O8" s="16">
        <v>20</v>
      </c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>
        <v>26</v>
      </c>
      <c r="AK8" s="82">
        <v>50</v>
      </c>
      <c r="AL8" s="4">
        <f t="shared" si="3"/>
        <v>50</v>
      </c>
      <c r="AM8" s="5">
        <f t="shared" si="4"/>
        <v>4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</row>
    <row r="9" spans="1:54" s="97" customFormat="1" ht="24.95" customHeight="1" x14ac:dyDescent="0.2">
      <c r="A9" s="39">
        <f t="shared" si="6"/>
        <v>4</v>
      </c>
      <c r="B9" s="51"/>
      <c r="C9" s="52"/>
      <c r="D9" s="57" t="s">
        <v>76</v>
      </c>
      <c r="E9" s="57" t="s">
        <v>77</v>
      </c>
      <c r="F9" s="58"/>
      <c r="G9" s="57" t="s">
        <v>78</v>
      </c>
      <c r="H9" s="39" t="str">
        <f t="shared" si="0"/>
        <v>Oui</v>
      </c>
      <c r="I9" s="14">
        <f t="shared" si="1"/>
        <v>118</v>
      </c>
      <c r="J9" s="117"/>
      <c r="K9" s="143">
        <f t="shared" si="2"/>
        <v>4</v>
      </c>
      <c r="L9" s="15">
        <v>17</v>
      </c>
      <c r="M9" s="16">
        <v>16</v>
      </c>
      <c r="N9" s="54">
        <v>17</v>
      </c>
      <c r="O9" s="16">
        <v>16</v>
      </c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>
        <v>32</v>
      </c>
      <c r="AK9" s="82">
        <v>32</v>
      </c>
      <c r="AL9" s="4">
        <f t="shared" si="3"/>
        <v>32</v>
      </c>
      <c r="AM9" s="5">
        <f t="shared" si="4"/>
        <v>6</v>
      </c>
      <c r="AN9" s="94">
        <f t="shared" si="5"/>
        <v>16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</row>
    <row r="10" spans="1:54" s="97" customFormat="1" ht="24.95" customHeight="1" x14ac:dyDescent="0.2">
      <c r="A10" s="39">
        <f t="shared" si="6"/>
        <v>5</v>
      </c>
      <c r="B10" s="51"/>
      <c r="C10" s="52"/>
      <c r="D10" s="57" t="s">
        <v>66</v>
      </c>
      <c r="E10" s="57" t="s">
        <v>65</v>
      </c>
      <c r="F10" s="58"/>
      <c r="G10" s="148" t="s">
        <v>27</v>
      </c>
      <c r="H10" s="39" t="str">
        <f t="shared" si="0"/>
        <v>Oui</v>
      </c>
      <c r="I10" s="14">
        <f t="shared" si="1"/>
        <v>115</v>
      </c>
      <c r="J10" s="117"/>
      <c r="K10" s="143">
        <f t="shared" si="2"/>
        <v>0</v>
      </c>
      <c r="L10" s="15">
        <v>32</v>
      </c>
      <c r="M10" s="16">
        <v>32</v>
      </c>
      <c r="N10" s="54">
        <v>13</v>
      </c>
      <c r="O10" s="16">
        <v>10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>
        <v>19</v>
      </c>
      <c r="AK10" s="82">
        <v>19</v>
      </c>
      <c r="AL10" s="4">
        <f t="shared" si="3"/>
        <v>32</v>
      </c>
      <c r="AM10" s="5">
        <f t="shared" si="4"/>
        <v>6</v>
      </c>
      <c r="AN10" s="94">
        <f t="shared" si="5"/>
        <v>10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</row>
    <row r="11" spans="1:54" s="97" customFormat="1" ht="24.95" customHeight="1" x14ac:dyDescent="0.2">
      <c r="A11" s="39">
        <f>A10+1</f>
        <v>6</v>
      </c>
      <c r="B11" s="51"/>
      <c r="C11" s="56"/>
      <c r="D11" s="57" t="s">
        <v>71</v>
      </c>
      <c r="E11" s="57" t="s">
        <v>70</v>
      </c>
      <c r="F11" s="58"/>
      <c r="G11" s="148" t="s">
        <v>27</v>
      </c>
      <c r="H11" s="39" t="str">
        <f t="shared" si="0"/>
        <v>Oui</v>
      </c>
      <c r="I11" s="14">
        <f t="shared" si="1"/>
        <v>103</v>
      </c>
      <c r="J11" s="117"/>
      <c r="K11" s="143">
        <f t="shared" si="2"/>
        <v>0</v>
      </c>
      <c r="L11" s="15">
        <v>19</v>
      </c>
      <c r="M11" s="16">
        <v>20</v>
      </c>
      <c r="N11" s="54">
        <v>16</v>
      </c>
      <c r="O11" s="16">
        <v>15</v>
      </c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>
        <v>22</v>
      </c>
      <c r="AK11" s="82">
        <v>26</v>
      </c>
      <c r="AL11" s="4">
        <f t="shared" si="3"/>
        <v>26</v>
      </c>
      <c r="AM11" s="5">
        <f t="shared" si="4"/>
        <v>6</v>
      </c>
      <c r="AN11" s="94">
        <f t="shared" si="5"/>
        <v>15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</row>
    <row r="12" spans="1:54" s="97" customFormat="1" ht="24.95" customHeight="1" x14ac:dyDescent="0.2">
      <c r="A12" s="39">
        <f>A11+1</f>
        <v>7</v>
      </c>
      <c r="B12" s="51"/>
      <c r="C12" s="52"/>
      <c r="D12" s="57" t="s">
        <v>209</v>
      </c>
      <c r="E12" s="57" t="s">
        <v>210</v>
      </c>
      <c r="F12" s="58"/>
      <c r="G12" s="57" t="s">
        <v>37</v>
      </c>
      <c r="H12" s="39" t="str">
        <f t="shared" si="0"/>
        <v>Oui</v>
      </c>
      <c r="I12" s="14">
        <f t="shared" si="1"/>
        <v>100</v>
      </c>
      <c r="J12" s="117"/>
      <c r="K12" s="143">
        <f t="shared" si="2"/>
        <v>0</v>
      </c>
      <c r="L12" s="15"/>
      <c r="M12" s="16"/>
      <c r="N12" s="54">
        <v>32</v>
      </c>
      <c r="O12" s="16">
        <v>26</v>
      </c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>
        <v>20</v>
      </c>
      <c r="AK12" s="82">
        <v>22</v>
      </c>
      <c r="AL12" s="4">
        <f t="shared" si="3"/>
        <v>32</v>
      </c>
      <c r="AM12" s="5">
        <f t="shared" si="4"/>
        <v>4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</row>
    <row r="13" spans="1:54" s="97" customFormat="1" ht="24.95" customHeight="1" x14ac:dyDescent="0.2">
      <c r="A13" s="39">
        <f>A12+1</f>
        <v>8</v>
      </c>
      <c r="B13" s="51"/>
      <c r="C13" s="56"/>
      <c r="D13" s="57" t="s">
        <v>69</v>
      </c>
      <c r="E13" s="57" t="s">
        <v>46</v>
      </c>
      <c r="F13" s="58"/>
      <c r="G13" s="148" t="s">
        <v>26</v>
      </c>
      <c r="H13" s="39" t="str">
        <f t="shared" si="0"/>
        <v>Oui</v>
      </c>
      <c r="I13" s="14">
        <f t="shared" si="1"/>
        <v>86</v>
      </c>
      <c r="J13" s="117"/>
      <c r="K13" s="143">
        <f t="shared" si="2"/>
        <v>0</v>
      </c>
      <c r="L13" s="15">
        <v>10</v>
      </c>
      <c r="M13" s="16">
        <v>22</v>
      </c>
      <c r="N13" s="54">
        <v>22</v>
      </c>
      <c r="O13" s="16">
        <v>32</v>
      </c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>
        <v>0</v>
      </c>
      <c r="AK13" s="82">
        <v>0</v>
      </c>
      <c r="AL13" s="4">
        <f t="shared" si="3"/>
        <v>32</v>
      </c>
      <c r="AM13" s="5">
        <f t="shared" si="4"/>
        <v>6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</row>
    <row r="14" spans="1:54" s="97" customFormat="1" ht="24.95" customHeight="1" x14ac:dyDescent="0.2">
      <c r="A14" s="39">
        <f t="shared" si="6"/>
        <v>9</v>
      </c>
      <c r="B14" s="51"/>
      <c r="C14" s="52"/>
      <c r="D14" s="57" t="s">
        <v>74</v>
      </c>
      <c r="E14" s="57" t="s">
        <v>75</v>
      </c>
      <c r="F14" s="58"/>
      <c r="G14" s="148" t="s">
        <v>29</v>
      </c>
      <c r="H14" s="39" t="str">
        <f t="shared" si="0"/>
        <v>Oui</v>
      </c>
      <c r="I14" s="14">
        <f t="shared" si="1"/>
        <v>76</v>
      </c>
      <c r="J14" s="117"/>
      <c r="K14" s="143">
        <f t="shared" si="2"/>
        <v>0</v>
      </c>
      <c r="L14" s="15">
        <v>11</v>
      </c>
      <c r="M14" s="16">
        <v>17</v>
      </c>
      <c r="N14" s="54">
        <v>14</v>
      </c>
      <c r="O14" s="16">
        <v>14</v>
      </c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>
        <v>15</v>
      </c>
      <c r="AK14" s="82">
        <v>16</v>
      </c>
      <c r="AL14" s="4">
        <f t="shared" si="3"/>
        <v>17</v>
      </c>
      <c r="AM14" s="5">
        <f t="shared" si="4"/>
        <v>6</v>
      </c>
      <c r="AN14" s="94">
        <f t="shared" si="5"/>
        <v>11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</row>
    <row r="15" spans="1:54" s="97" customFormat="1" ht="24.95" customHeight="1" x14ac:dyDescent="0.2">
      <c r="A15" s="39">
        <f t="shared" si="6"/>
        <v>10</v>
      </c>
      <c r="B15" s="51"/>
      <c r="C15" s="52"/>
      <c r="D15" s="57" t="s">
        <v>84</v>
      </c>
      <c r="E15" s="57" t="s">
        <v>85</v>
      </c>
      <c r="F15" s="58"/>
      <c r="G15" s="57" t="s">
        <v>78</v>
      </c>
      <c r="H15" s="39" t="str">
        <f t="shared" si="0"/>
        <v>Oui</v>
      </c>
      <c r="I15" s="14">
        <f t="shared" si="1"/>
        <v>71</v>
      </c>
      <c r="J15" s="117"/>
      <c r="K15" s="143">
        <f t="shared" si="2"/>
        <v>0</v>
      </c>
      <c r="L15" s="15">
        <v>13</v>
      </c>
      <c r="M15" s="16">
        <v>13</v>
      </c>
      <c r="N15" s="54">
        <v>11</v>
      </c>
      <c r="O15" s="16">
        <v>9</v>
      </c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>
        <v>17</v>
      </c>
      <c r="AK15" s="82">
        <v>17</v>
      </c>
      <c r="AL15" s="4">
        <f t="shared" si="3"/>
        <v>17</v>
      </c>
      <c r="AM15" s="5">
        <f t="shared" si="4"/>
        <v>6</v>
      </c>
      <c r="AN15" s="94">
        <f t="shared" si="5"/>
        <v>9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</row>
    <row r="16" spans="1:54" s="97" customFormat="1" ht="24.95" customHeight="1" x14ac:dyDescent="0.2">
      <c r="A16" s="62">
        <f t="shared" si="6"/>
        <v>11</v>
      </c>
      <c r="B16" s="51"/>
      <c r="C16" s="129"/>
      <c r="D16" s="148" t="s">
        <v>86</v>
      </c>
      <c r="E16" s="57" t="s">
        <v>87</v>
      </c>
      <c r="F16" s="58"/>
      <c r="G16" s="148" t="s">
        <v>27</v>
      </c>
      <c r="H16" s="39" t="str">
        <f t="shared" si="0"/>
        <v>Oui</v>
      </c>
      <c r="I16" s="14">
        <f t="shared" si="1"/>
        <v>62</v>
      </c>
      <c r="J16" s="124"/>
      <c r="K16" s="143">
        <f t="shared" si="2"/>
        <v>0</v>
      </c>
      <c r="L16" s="70">
        <v>14</v>
      </c>
      <c r="M16" s="16">
        <v>12</v>
      </c>
      <c r="N16" s="65">
        <v>8</v>
      </c>
      <c r="O16" s="64">
        <v>7</v>
      </c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>
        <v>14</v>
      </c>
      <c r="AK16" s="83">
        <v>14</v>
      </c>
      <c r="AL16" s="4">
        <f t="shared" si="3"/>
        <v>14</v>
      </c>
      <c r="AM16" s="5">
        <f t="shared" si="4"/>
        <v>6</v>
      </c>
      <c r="AN16" s="94">
        <f t="shared" ref="AN16:BA35" si="7">IF($AM16&gt;Nbcourse+AN$3-1-$J16,LARGE($L16:$AK16,Nbcourse+AN$3-$J16),0)</f>
        <v>7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</row>
    <row r="17" spans="1:54" s="97" customFormat="1" ht="24.95" customHeight="1" x14ac:dyDescent="0.2">
      <c r="A17" s="39">
        <f t="shared" si="6"/>
        <v>12</v>
      </c>
      <c r="B17" s="51"/>
      <c r="C17" s="52"/>
      <c r="D17" s="57" t="s">
        <v>222</v>
      </c>
      <c r="E17" s="57" t="s">
        <v>223</v>
      </c>
      <c r="F17" s="58"/>
      <c r="G17" s="57" t="s">
        <v>27</v>
      </c>
      <c r="H17" s="39" t="str">
        <f t="shared" si="0"/>
        <v>Oui</v>
      </c>
      <c r="I17" s="14">
        <f t="shared" si="1"/>
        <v>43</v>
      </c>
      <c r="J17" s="117"/>
      <c r="K17" s="143">
        <f t="shared" si="2"/>
        <v>0</v>
      </c>
      <c r="L17" s="15"/>
      <c r="M17" s="16"/>
      <c r="N17" s="54">
        <v>6</v>
      </c>
      <c r="O17" s="16">
        <v>6</v>
      </c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>
        <v>16</v>
      </c>
      <c r="AK17" s="82">
        <v>15</v>
      </c>
      <c r="AL17" s="4">
        <f t="shared" si="3"/>
        <v>16</v>
      </c>
      <c r="AM17" s="5">
        <f t="shared" si="4"/>
        <v>4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</row>
    <row r="18" spans="1:54" s="97" customFormat="1" ht="24.95" customHeight="1" x14ac:dyDescent="0.2">
      <c r="A18" s="39">
        <f t="shared" si="6"/>
        <v>13</v>
      </c>
      <c r="B18" s="51"/>
      <c r="C18" s="56"/>
      <c r="D18" s="57" t="s">
        <v>216</v>
      </c>
      <c r="E18" s="57" t="s">
        <v>127</v>
      </c>
      <c r="F18" s="58"/>
      <c r="G18" s="57" t="s">
        <v>7</v>
      </c>
      <c r="H18" s="39" t="str">
        <f t="shared" si="0"/>
        <v>Oui</v>
      </c>
      <c r="I18" s="14">
        <f t="shared" si="1"/>
        <v>28</v>
      </c>
      <c r="J18" s="117"/>
      <c r="K18" s="143">
        <f t="shared" si="2"/>
        <v>0</v>
      </c>
      <c r="L18" s="15"/>
      <c r="M18" s="16"/>
      <c r="N18" s="54">
        <v>15</v>
      </c>
      <c r="O18" s="16">
        <v>13</v>
      </c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>
        <v>0</v>
      </c>
      <c r="AK18" s="82">
        <v>0</v>
      </c>
      <c r="AL18" s="4">
        <f t="shared" si="3"/>
        <v>15</v>
      </c>
      <c r="AM18" s="5">
        <f t="shared" si="4"/>
        <v>4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</row>
    <row r="19" spans="1:54" s="97" customFormat="1" ht="24.95" customHeight="1" x14ac:dyDescent="0.2">
      <c r="A19" s="266">
        <f t="shared" si="6"/>
        <v>14</v>
      </c>
      <c r="B19" s="267"/>
      <c r="C19" s="292"/>
      <c r="D19" s="269" t="s">
        <v>205</v>
      </c>
      <c r="E19" s="294" t="s">
        <v>206</v>
      </c>
      <c r="F19" s="295"/>
      <c r="G19" s="294" t="s">
        <v>184</v>
      </c>
      <c r="H19" s="266" t="str">
        <f t="shared" si="0"/>
        <v>Non</v>
      </c>
      <c r="I19" s="271">
        <f t="shared" si="1"/>
        <v>100</v>
      </c>
      <c r="J19" s="272"/>
      <c r="K19" s="272">
        <f t="shared" si="2"/>
        <v>0</v>
      </c>
      <c r="L19" s="273"/>
      <c r="M19" s="274"/>
      <c r="N19" s="275">
        <v>50</v>
      </c>
      <c r="O19" s="274">
        <v>50</v>
      </c>
      <c r="P19" s="275"/>
      <c r="Q19" s="276"/>
      <c r="R19" s="277"/>
      <c r="S19" s="274"/>
      <c r="T19" s="277"/>
      <c r="U19" s="276"/>
      <c r="V19" s="277"/>
      <c r="W19" s="274"/>
      <c r="X19" s="277"/>
      <c r="Y19" s="274"/>
      <c r="Z19" s="277"/>
      <c r="AA19" s="276"/>
      <c r="AB19" s="277"/>
      <c r="AC19" s="274"/>
      <c r="AD19" s="275"/>
      <c r="AE19" s="276"/>
      <c r="AF19" s="277"/>
      <c r="AG19" s="274"/>
      <c r="AH19" s="277"/>
      <c r="AI19" s="274"/>
      <c r="AJ19" s="276"/>
      <c r="AK19" s="278"/>
      <c r="AL19" s="4">
        <f t="shared" si="3"/>
        <v>50</v>
      </c>
      <c r="AM19" s="5">
        <f t="shared" si="4"/>
        <v>2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</row>
    <row r="20" spans="1:54" s="97" customFormat="1" ht="24.95" customHeight="1" x14ac:dyDescent="0.2">
      <c r="A20" s="266">
        <f t="shared" si="6"/>
        <v>15</v>
      </c>
      <c r="B20" s="267"/>
      <c r="C20" s="268"/>
      <c r="D20" s="269" t="s">
        <v>207</v>
      </c>
      <c r="E20" s="269" t="s">
        <v>208</v>
      </c>
      <c r="F20" s="270"/>
      <c r="G20" s="269" t="s">
        <v>184</v>
      </c>
      <c r="H20" s="266" t="str">
        <f t="shared" si="0"/>
        <v>Non</v>
      </c>
      <c r="I20" s="271">
        <f t="shared" si="1"/>
        <v>80</v>
      </c>
      <c r="J20" s="272"/>
      <c r="K20" s="272">
        <f t="shared" si="2"/>
        <v>0</v>
      </c>
      <c r="L20" s="273"/>
      <c r="M20" s="274"/>
      <c r="N20" s="275">
        <v>40</v>
      </c>
      <c r="O20" s="274">
        <v>40</v>
      </c>
      <c r="P20" s="275"/>
      <c r="Q20" s="276"/>
      <c r="R20" s="277"/>
      <c r="S20" s="274"/>
      <c r="T20" s="277"/>
      <c r="U20" s="276"/>
      <c r="V20" s="277"/>
      <c r="W20" s="274"/>
      <c r="X20" s="277"/>
      <c r="Y20" s="274"/>
      <c r="Z20" s="277"/>
      <c r="AA20" s="276"/>
      <c r="AB20" s="277"/>
      <c r="AC20" s="274"/>
      <c r="AD20" s="275"/>
      <c r="AE20" s="276"/>
      <c r="AF20" s="277"/>
      <c r="AG20" s="274"/>
      <c r="AH20" s="277"/>
      <c r="AI20" s="274"/>
      <c r="AJ20" s="276"/>
      <c r="AK20" s="278"/>
      <c r="AL20" s="4">
        <f t="shared" si="3"/>
        <v>40</v>
      </c>
      <c r="AM20" s="5">
        <f t="shared" si="4"/>
        <v>2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</row>
    <row r="21" spans="1:54" s="97" customFormat="1" ht="24.95" customHeight="1" x14ac:dyDescent="0.2">
      <c r="A21" s="266">
        <f t="shared" si="6"/>
        <v>16</v>
      </c>
      <c r="B21" s="267"/>
      <c r="C21" s="268"/>
      <c r="D21" s="269" t="s">
        <v>63</v>
      </c>
      <c r="E21" s="269" t="s">
        <v>64</v>
      </c>
      <c r="F21" s="270"/>
      <c r="G21" s="293" t="s">
        <v>30</v>
      </c>
      <c r="H21" s="266" t="str">
        <f t="shared" si="0"/>
        <v>Non</v>
      </c>
      <c r="I21" s="271">
        <f t="shared" si="1"/>
        <v>80</v>
      </c>
      <c r="J21" s="272"/>
      <c r="K21" s="272">
        <f t="shared" si="2"/>
        <v>0</v>
      </c>
      <c r="L21" s="273">
        <v>40</v>
      </c>
      <c r="M21" s="274">
        <v>40</v>
      </c>
      <c r="N21" s="275"/>
      <c r="O21" s="274"/>
      <c r="P21" s="275"/>
      <c r="Q21" s="276"/>
      <c r="R21" s="277"/>
      <c r="S21" s="274"/>
      <c r="T21" s="277"/>
      <c r="U21" s="276"/>
      <c r="V21" s="277"/>
      <c r="W21" s="274"/>
      <c r="X21" s="277"/>
      <c r="Y21" s="274"/>
      <c r="Z21" s="277"/>
      <c r="AA21" s="276"/>
      <c r="AB21" s="277"/>
      <c r="AC21" s="274"/>
      <c r="AD21" s="275"/>
      <c r="AE21" s="276"/>
      <c r="AF21" s="277"/>
      <c r="AG21" s="274"/>
      <c r="AH21" s="277"/>
      <c r="AI21" s="274"/>
      <c r="AJ21" s="276"/>
      <c r="AK21" s="278"/>
      <c r="AL21" s="4">
        <f t="shared" si="3"/>
        <v>40</v>
      </c>
      <c r="AM21" s="5">
        <f t="shared" si="4"/>
        <v>2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</row>
    <row r="22" spans="1:54" s="97" customFormat="1" ht="24.95" customHeight="1" x14ac:dyDescent="0.2">
      <c r="A22" s="266">
        <f t="shared" si="6"/>
        <v>17</v>
      </c>
      <c r="B22" s="267"/>
      <c r="C22" s="292"/>
      <c r="D22" s="293" t="s">
        <v>72</v>
      </c>
      <c r="E22" s="269" t="s">
        <v>46</v>
      </c>
      <c r="F22" s="270"/>
      <c r="G22" s="293" t="s">
        <v>27</v>
      </c>
      <c r="H22" s="266" t="str">
        <f t="shared" si="0"/>
        <v>Non</v>
      </c>
      <c r="I22" s="271">
        <f t="shared" si="1"/>
        <v>54</v>
      </c>
      <c r="J22" s="272"/>
      <c r="K22" s="272">
        <f t="shared" si="2"/>
        <v>0</v>
      </c>
      <c r="L22" s="273">
        <v>20</v>
      </c>
      <c r="M22" s="274">
        <v>19</v>
      </c>
      <c r="N22" s="275">
        <v>10</v>
      </c>
      <c r="O22" s="274">
        <v>5</v>
      </c>
      <c r="P22" s="275"/>
      <c r="Q22" s="276"/>
      <c r="R22" s="277"/>
      <c r="S22" s="274"/>
      <c r="T22" s="277"/>
      <c r="U22" s="276"/>
      <c r="V22" s="277"/>
      <c r="W22" s="274"/>
      <c r="X22" s="277"/>
      <c r="Y22" s="274"/>
      <c r="Z22" s="277"/>
      <c r="AA22" s="276"/>
      <c r="AB22" s="277"/>
      <c r="AC22" s="274"/>
      <c r="AD22" s="275"/>
      <c r="AE22" s="276"/>
      <c r="AF22" s="277"/>
      <c r="AG22" s="274"/>
      <c r="AH22" s="277"/>
      <c r="AI22" s="274"/>
      <c r="AJ22" s="276"/>
      <c r="AK22" s="278"/>
      <c r="AL22" s="4">
        <f t="shared" si="3"/>
        <v>20</v>
      </c>
      <c r="AM22" s="5">
        <f t="shared" si="4"/>
        <v>4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</row>
    <row r="23" spans="1:54" s="97" customFormat="1" ht="24.95" customHeight="1" x14ac:dyDescent="0.2">
      <c r="A23" s="266">
        <f t="shared" si="6"/>
        <v>18</v>
      </c>
      <c r="B23" s="267"/>
      <c r="C23" s="268"/>
      <c r="D23" s="269" t="s">
        <v>68</v>
      </c>
      <c r="E23" s="269" t="s">
        <v>67</v>
      </c>
      <c r="F23" s="270"/>
      <c r="G23" s="293" t="s">
        <v>31</v>
      </c>
      <c r="H23" s="266" t="str">
        <f t="shared" si="0"/>
        <v>Non</v>
      </c>
      <c r="I23" s="271">
        <f t="shared" si="1"/>
        <v>52</v>
      </c>
      <c r="J23" s="272"/>
      <c r="K23" s="272">
        <f t="shared" si="2"/>
        <v>0</v>
      </c>
      <c r="L23" s="273">
        <v>26</v>
      </c>
      <c r="M23" s="274">
        <v>26</v>
      </c>
      <c r="N23" s="275"/>
      <c r="O23" s="274"/>
      <c r="P23" s="275"/>
      <c r="Q23" s="276"/>
      <c r="R23" s="277"/>
      <c r="S23" s="274"/>
      <c r="T23" s="277"/>
      <c r="U23" s="276"/>
      <c r="V23" s="277"/>
      <c r="W23" s="274"/>
      <c r="X23" s="277"/>
      <c r="Y23" s="274"/>
      <c r="Z23" s="277"/>
      <c r="AA23" s="276"/>
      <c r="AB23" s="277"/>
      <c r="AC23" s="274"/>
      <c r="AD23" s="275"/>
      <c r="AE23" s="276"/>
      <c r="AF23" s="277"/>
      <c r="AG23" s="274"/>
      <c r="AH23" s="277"/>
      <c r="AI23" s="274"/>
      <c r="AJ23" s="276"/>
      <c r="AK23" s="278"/>
      <c r="AL23" s="4">
        <f t="shared" si="3"/>
        <v>26</v>
      </c>
      <c r="AM23" s="5">
        <f t="shared" si="4"/>
        <v>2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</row>
    <row r="24" spans="1:54" s="97" customFormat="1" ht="24.95" customHeight="1" x14ac:dyDescent="0.2">
      <c r="A24" s="266">
        <f t="shared" si="6"/>
        <v>19</v>
      </c>
      <c r="B24" s="267"/>
      <c r="C24" s="268"/>
      <c r="D24" s="269" t="s">
        <v>212</v>
      </c>
      <c r="E24" s="269" t="s">
        <v>213</v>
      </c>
      <c r="F24" s="270"/>
      <c r="G24" s="269" t="s">
        <v>189</v>
      </c>
      <c r="H24" s="266" t="str">
        <f t="shared" si="0"/>
        <v>Non</v>
      </c>
      <c r="I24" s="271">
        <f t="shared" si="1"/>
        <v>37</v>
      </c>
      <c r="J24" s="272"/>
      <c r="K24" s="272">
        <f t="shared" si="2"/>
        <v>0</v>
      </c>
      <c r="L24" s="273"/>
      <c r="M24" s="274"/>
      <c r="N24" s="275">
        <v>20</v>
      </c>
      <c r="O24" s="274">
        <v>17</v>
      </c>
      <c r="P24" s="275"/>
      <c r="Q24" s="276"/>
      <c r="R24" s="277"/>
      <c r="S24" s="274"/>
      <c r="T24" s="277"/>
      <c r="U24" s="276"/>
      <c r="V24" s="277"/>
      <c r="W24" s="274"/>
      <c r="X24" s="277"/>
      <c r="Y24" s="274"/>
      <c r="Z24" s="277"/>
      <c r="AA24" s="276"/>
      <c r="AB24" s="277"/>
      <c r="AC24" s="274"/>
      <c r="AD24" s="275"/>
      <c r="AE24" s="276"/>
      <c r="AF24" s="277"/>
      <c r="AG24" s="274"/>
      <c r="AH24" s="277"/>
      <c r="AI24" s="274"/>
      <c r="AJ24" s="276"/>
      <c r="AK24" s="278"/>
      <c r="AL24" s="4">
        <f t="shared" si="3"/>
        <v>20</v>
      </c>
      <c r="AM24" s="5">
        <f t="shared" si="4"/>
        <v>2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</row>
    <row r="25" spans="1:54" s="97" customFormat="1" ht="24.95" customHeight="1" x14ac:dyDescent="0.2">
      <c r="A25" s="266">
        <f t="shared" si="6"/>
        <v>20</v>
      </c>
      <c r="B25" s="267"/>
      <c r="C25" s="268"/>
      <c r="D25" s="269" t="s">
        <v>214</v>
      </c>
      <c r="E25" s="269" t="s">
        <v>215</v>
      </c>
      <c r="F25" s="270"/>
      <c r="G25" s="269" t="s">
        <v>184</v>
      </c>
      <c r="H25" s="266" t="str">
        <f t="shared" si="0"/>
        <v>Non</v>
      </c>
      <c r="I25" s="271">
        <f t="shared" si="1"/>
        <v>36</v>
      </c>
      <c r="J25" s="272"/>
      <c r="K25" s="272">
        <f t="shared" si="2"/>
        <v>0</v>
      </c>
      <c r="L25" s="273"/>
      <c r="M25" s="274"/>
      <c r="N25" s="275">
        <v>18</v>
      </c>
      <c r="O25" s="274">
        <v>18</v>
      </c>
      <c r="P25" s="275"/>
      <c r="Q25" s="276"/>
      <c r="R25" s="277"/>
      <c r="S25" s="274"/>
      <c r="T25" s="277"/>
      <c r="U25" s="276"/>
      <c r="V25" s="277"/>
      <c r="W25" s="274"/>
      <c r="X25" s="277"/>
      <c r="Y25" s="274"/>
      <c r="Z25" s="277"/>
      <c r="AA25" s="276"/>
      <c r="AB25" s="277"/>
      <c r="AC25" s="274"/>
      <c r="AD25" s="275"/>
      <c r="AE25" s="276"/>
      <c r="AF25" s="277"/>
      <c r="AG25" s="274"/>
      <c r="AH25" s="277"/>
      <c r="AI25" s="274"/>
      <c r="AJ25" s="276"/>
      <c r="AK25" s="278"/>
      <c r="AL25" s="4">
        <f t="shared" si="3"/>
        <v>18</v>
      </c>
      <c r="AM25" s="5">
        <f t="shared" si="4"/>
        <v>2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</row>
    <row r="26" spans="1:54" s="97" customFormat="1" ht="24.95" customHeight="1" x14ac:dyDescent="0.2">
      <c r="A26" s="266">
        <f t="shared" si="6"/>
        <v>21</v>
      </c>
      <c r="B26" s="267"/>
      <c r="C26" s="268"/>
      <c r="D26" s="269" t="s">
        <v>90</v>
      </c>
      <c r="E26" s="269" t="s">
        <v>91</v>
      </c>
      <c r="F26" s="270"/>
      <c r="G26" s="269" t="s">
        <v>28</v>
      </c>
      <c r="H26" s="266" t="str">
        <f t="shared" si="0"/>
        <v>Non</v>
      </c>
      <c r="I26" s="271">
        <f t="shared" si="1"/>
        <v>32</v>
      </c>
      <c r="J26" s="272"/>
      <c r="K26" s="272">
        <f t="shared" si="2"/>
        <v>0</v>
      </c>
      <c r="L26" s="273">
        <v>22</v>
      </c>
      <c r="M26" s="274">
        <v>10</v>
      </c>
      <c r="N26" s="275"/>
      <c r="O26" s="274"/>
      <c r="P26" s="275"/>
      <c r="Q26" s="276"/>
      <c r="R26" s="277"/>
      <c r="S26" s="274"/>
      <c r="T26" s="277"/>
      <c r="U26" s="276"/>
      <c r="V26" s="277"/>
      <c r="W26" s="274"/>
      <c r="X26" s="277"/>
      <c r="Y26" s="274"/>
      <c r="Z26" s="277"/>
      <c r="AA26" s="276"/>
      <c r="AB26" s="277"/>
      <c r="AC26" s="274"/>
      <c r="AD26" s="275"/>
      <c r="AE26" s="276"/>
      <c r="AF26" s="277"/>
      <c r="AG26" s="274"/>
      <c r="AH26" s="277"/>
      <c r="AI26" s="274"/>
      <c r="AJ26" s="276"/>
      <c r="AK26" s="278"/>
      <c r="AL26" s="4">
        <f t="shared" si="3"/>
        <v>22</v>
      </c>
      <c r="AM26" s="5">
        <f t="shared" si="4"/>
        <v>2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</row>
    <row r="27" spans="1:54" s="97" customFormat="1" ht="24.95" customHeight="1" x14ac:dyDescent="0.2">
      <c r="A27" s="266">
        <f t="shared" si="6"/>
        <v>22</v>
      </c>
      <c r="B27" s="267"/>
      <c r="C27" s="292"/>
      <c r="D27" s="293" t="s">
        <v>341</v>
      </c>
      <c r="E27" s="293" t="s">
        <v>47</v>
      </c>
      <c r="F27" s="270"/>
      <c r="G27" s="293" t="s">
        <v>332</v>
      </c>
      <c r="H27" s="266" t="str">
        <f t="shared" si="0"/>
        <v>Non</v>
      </c>
      <c r="I27" s="271">
        <f t="shared" si="1"/>
        <v>32</v>
      </c>
      <c r="J27" s="272"/>
      <c r="K27" s="272">
        <f t="shared" si="2"/>
        <v>0</v>
      </c>
      <c r="L27" s="273"/>
      <c r="M27" s="274"/>
      <c r="N27" s="275"/>
      <c r="O27" s="274"/>
      <c r="P27" s="275"/>
      <c r="Q27" s="276"/>
      <c r="R27" s="277"/>
      <c r="S27" s="274"/>
      <c r="T27" s="277"/>
      <c r="U27" s="276"/>
      <c r="V27" s="277"/>
      <c r="W27" s="274"/>
      <c r="X27" s="277"/>
      <c r="Y27" s="274"/>
      <c r="Z27" s="277"/>
      <c r="AA27" s="276"/>
      <c r="AB27" s="277"/>
      <c r="AC27" s="274"/>
      <c r="AD27" s="275"/>
      <c r="AE27" s="276"/>
      <c r="AF27" s="277"/>
      <c r="AG27" s="274"/>
      <c r="AH27" s="277"/>
      <c r="AI27" s="274"/>
      <c r="AJ27" s="276">
        <v>14</v>
      </c>
      <c r="AK27" s="278">
        <v>18</v>
      </c>
      <c r="AL27" s="4">
        <f t="shared" si="3"/>
        <v>18</v>
      </c>
      <c r="AM27" s="5">
        <f t="shared" si="4"/>
        <v>2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</row>
    <row r="28" spans="1:54" s="97" customFormat="1" ht="24.95" customHeight="1" x14ac:dyDescent="0.2">
      <c r="A28" s="266">
        <f t="shared" si="6"/>
        <v>23</v>
      </c>
      <c r="B28" s="267"/>
      <c r="C28" s="292"/>
      <c r="D28" s="269" t="s">
        <v>79</v>
      </c>
      <c r="E28" s="269" t="s">
        <v>80</v>
      </c>
      <c r="F28" s="270"/>
      <c r="G28" s="293" t="s">
        <v>29</v>
      </c>
      <c r="H28" s="266" t="str">
        <f t="shared" si="0"/>
        <v>Non</v>
      </c>
      <c r="I28" s="271">
        <f t="shared" si="1"/>
        <v>31</v>
      </c>
      <c r="J28" s="272"/>
      <c r="K28" s="272">
        <f t="shared" si="2"/>
        <v>0</v>
      </c>
      <c r="L28" s="273">
        <v>16</v>
      </c>
      <c r="M28" s="274">
        <v>15</v>
      </c>
      <c r="N28" s="275"/>
      <c r="O28" s="274"/>
      <c r="P28" s="275"/>
      <c r="Q28" s="276"/>
      <c r="R28" s="277"/>
      <c r="S28" s="274"/>
      <c r="T28" s="277"/>
      <c r="U28" s="276"/>
      <c r="V28" s="277"/>
      <c r="W28" s="274"/>
      <c r="X28" s="277"/>
      <c r="Y28" s="274"/>
      <c r="Z28" s="277"/>
      <c r="AA28" s="276"/>
      <c r="AB28" s="277"/>
      <c r="AC28" s="274"/>
      <c r="AD28" s="275"/>
      <c r="AE28" s="276"/>
      <c r="AF28" s="277"/>
      <c r="AG28" s="274"/>
      <c r="AH28" s="277"/>
      <c r="AI28" s="274"/>
      <c r="AJ28" s="276"/>
      <c r="AK28" s="278"/>
      <c r="AL28" s="4">
        <f t="shared" si="3"/>
        <v>16</v>
      </c>
      <c r="AM28" s="5">
        <f t="shared" si="4"/>
        <v>2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</row>
    <row r="29" spans="1:54" s="97" customFormat="1" ht="24.95" customHeight="1" x14ac:dyDescent="0.2">
      <c r="A29" s="266">
        <f t="shared" si="6"/>
        <v>24</v>
      </c>
      <c r="B29" s="267"/>
      <c r="C29" s="268"/>
      <c r="D29" s="269" t="s">
        <v>81</v>
      </c>
      <c r="E29" s="269" t="s">
        <v>82</v>
      </c>
      <c r="F29" s="270"/>
      <c r="G29" s="293" t="s">
        <v>83</v>
      </c>
      <c r="H29" s="266" t="str">
        <f t="shared" si="0"/>
        <v>Non</v>
      </c>
      <c r="I29" s="271">
        <f t="shared" si="1"/>
        <v>29</v>
      </c>
      <c r="J29" s="272"/>
      <c r="K29" s="272">
        <f t="shared" si="2"/>
        <v>0</v>
      </c>
      <c r="L29" s="273">
        <v>15</v>
      </c>
      <c r="M29" s="274">
        <v>14</v>
      </c>
      <c r="N29" s="275"/>
      <c r="O29" s="274"/>
      <c r="P29" s="275"/>
      <c r="Q29" s="276"/>
      <c r="R29" s="277"/>
      <c r="S29" s="274"/>
      <c r="T29" s="277"/>
      <c r="U29" s="276"/>
      <c r="V29" s="277"/>
      <c r="W29" s="274"/>
      <c r="X29" s="277"/>
      <c r="Y29" s="274"/>
      <c r="Z29" s="277"/>
      <c r="AA29" s="276"/>
      <c r="AB29" s="277"/>
      <c r="AC29" s="274"/>
      <c r="AD29" s="275"/>
      <c r="AE29" s="276"/>
      <c r="AF29" s="277"/>
      <c r="AG29" s="274"/>
      <c r="AH29" s="277"/>
      <c r="AI29" s="274"/>
      <c r="AJ29" s="276"/>
      <c r="AK29" s="278"/>
      <c r="AL29" s="4">
        <f t="shared" si="3"/>
        <v>15</v>
      </c>
      <c r="AM29" s="5">
        <f t="shared" si="4"/>
        <v>2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</row>
    <row r="30" spans="1:54" s="97" customFormat="1" ht="24.95" customHeight="1" x14ac:dyDescent="0.2">
      <c r="A30" s="266">
        <f t="shared" si="6"/>
        <v>25</v>
      </c>
      <c r="B30" s="267"/>
      <c r="C30" s="268"/>
      <c r="D30" s="269" t="s">
        <v>217</v>
      </c>
      <c r="E30" s="269" t="s">
        <v>47</v>
      </c>
      <c r="F30" s="270"/>
      <c r="G30" s="269" t="s">
        <v>184</v>
      </c>
      <c r="H30" s="266" t="str">
        <f t="shared" si="0"/>
        <v>Non</v>
      </c>
      <c r="I30" s="271">
        <f t="shared" si="1"/>
        <v>24</v>
      </c>
      <c r="J30" s="272"/>
      <c r="K30" s="272">
        <f t="shared" si="2"/>
        <v>0</v>
      </c>
      <c r="L30" s="273"/>
      <c r="M30" s="274"/>
      <c r="N30" s="275">
        <v>12</v>
      </c>
      <c r="O30" s="274">
        <v>12</v>
      </c>
      <c r="P30" s="275"/>
      <c r="Q30" s="276"/>
      <c r="R30" s="277"/>
      <c r="S30" s="274"/>
      <c r="T30" s="277"/>
      <c r="U30" s="276"/>
      <c r="V30" s="277"/>
      <c r="W30" s="274"/>
      <c r="X30" s="277"/>
      <c r="Y30" s="274"/>
      <c r="Z30" s="277"/>
      <c r="AA30" s="276"/>
      <c r="AB30" s="277"/>
      <c r="AC30" s="274"/>
      <c r="AD30" s="275"/>
      <c r="AE30" s="276"/>
      <c r="AF30" s="277"/>
      <c r="AG30" s="274"/>
      <c r="AH30" s="277"/>
      <c r="AI30" s="274"/>
      <c r="AJ30" s="276"/>
      <c r="AK30" s="278"/>
      <c r="AL30" s="4">
        <f t="shared" si="3"/>
        <v>12</v>
      </c>
      <c r="AM30" s="5">
        <f t="shared" si="4"/>
        <v>2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</row>
    <row r="31" spans="1:54" s="97" customFormat="1" ht="24.95" customHeight="1" x14ac:dyDescent="0.2">
      <c r="A31" s="266">
        <f t="shared" si="6"/>
        <v>26</v>
      </c>
      <c r="B31" s="267"/>
      <c r="C31" s="268"/>
      <c r="D31" s="269" t="s">
        <v>88</v>
      </c>
      <c r="E31" s="269" t="s">
        <v>89</v>
      </c>
      <c r="F31" s="270"/>
      <c r="G31" s="269" t="s">
        <v>83</v>
      </c>
      <c r="H31" s="266" t="str">
        <f t="shared" si="0"/>
        <v>Non</v>
      </c>
      <c r="I31" s="271">
        <f t="shared" si="1"/>
        <v>23</v>
      </c>
      <c r="J31" s="272"/>
      <c r="K31" s="272">
        <f t="shared" si="2"/>
        <v>0</v>
      </c>
      <c r="L31" s="273">
        <v>12</v>
      </c>
      <c r="M31" s="274">
        <v>11</v>
      </c>
      <c r="N31" s="275"/>
      <c r="O31" s="274"/>
      <c r="P31" s="275"/>
      <c r="Q31" s="276"/>
      <c r="R31" s="277"/>
      <c r="S31" s="274"/>
      <c r="T31" s="277"/>
      <c r="U31" s="276"/>
      <c r="V31" s="277"/>
      <c r="W31" s="274"/>
      <c r="X31" s="277"/>
      <c r="Y31" s="274"/>
      <c r="Z31" s="277"/>
      <c r="AA31" s="276"/>
      <c r="AB31" s="277"/>
      <c r="AC31" s="274"/>
      <c r="AD31" s="275"/>
      <c r="AE31" s="276"/>
      <c r="AF31" s="277"/>
      <c r="AG31" s="274"/>
      <c r="AH31" s="277"/>
      <c r="AI31" s="274"/>
      <c r="AJ31" s="276"/>
      <c r="AK31" s="278"/>
      <c r="AL31" s="4">
        <f t="shared" si="3"/>
        <v>12</v>
      </c>
      <c r="AM31" s="5">
        <f t="shared" si="4"/>
        <v>2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</row>
    <row r="32" spans="1:54" s="97" customFormat="1" ht="24.95" customHeight="1" x14ac:dyDescent="0.2">
      <c r="A32" s="266">
        <f t="shared" si="6"/>
        <v>27</v>
      </c>
      <c r="B32" s="267"/>
      <c r="C32" s="292"/>
      <c r="D32" s="269" t="s">
        <v>220</v>
      </c>
      <c r="E32" s="269" t="s">
        <v>221</v>
      </c>
      <c r="F32" s="270"/>
      <c r="G32" s="269" t="s">
        <v>29</v>
      </c>
      <c r="H32" s="266" t="str">
        <f t="shared" si="0"/>
        <v>Non</v>
      </c>
      <c r="I32" s="271">
        <f t="shared" si="1"/>
        <v>17</v>
      </c>
      <c r="J32" s="272"/>
      <c r="K32" s="272">
        <f t="shared" si="2"/>
        <v>0</v>
      </c>
      <c r="L32" s="273"/>
      <c r="M32" s="274"/>
      <c r="N32" s="275">
        <v>9</v>
      </c>
      <c r="O32" s="274">
        <v>8</v>
      </c>
      <c r="P32" s="275"/>
      <c r="Q32" s="276"/>
      <c r="R32" s="277"/>
      <c r="S32" s="274"/>
      <c r="T32" s="277"/>
      <c r="U32" s="276"/>
      <c r="V32" s="277"/>
      <c r="W32" s="274"/>
      <c r="X32" s="277"/>
      <c r="Y32" s="274"/>
      <c r="Z32" s="277"/>
      <c r="AA32" s="276"/>
      <c r="AB32" s="277"/>
      <c r="AC32" s="274"/>
      <c r="AD32" s="275"/>
      <c r="AE32" s="276"/>
      <c r="AF32" s="277"/>
      <c r="AG32" s="274"/>
      <c r="AH32" s="277"/>
      <c r="AI32" s="274"/>
      <c r="AJ32" s="276"/>
      <c r="AK32" s="278"/>
      <c r="AL32" s="4">
        <f t="shared" si="3"/>
        <v>9</v>
      </c>
      <c r="AM32" s="5">
        <f t="shared" si="4"/>
        <v>2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</row>
    <row r="33" spans="1:54" s="97" customFormat="1" ht="24.95" customHeight="1" x14ac:dyDescent="0.2">
      <c r="A33" s="266">
        <f t="shared" si="6"/>
        <v>28</v>
      </c>
      <c r="B33" s="267"/>
      <c r="C33" s="292"/>
      <c r="D33" s="269" t="s">
        <v>226</v>
      </c>
      <c r="E33" s="269" t="s">
        <v>227</v>
      </c>
      <c r="F33" s="270"/>
      <c r="G33" s="269" t="s">
        <v>29</v>
      </c>
      <c r="H33" s="266" t="str">
        <f t="shared" si="0"/>
        <v>Non</v>
      </c>
      <c r="I33" s="271">
        <f t="shared" si="1"/>
        <v>16</v>
      </c>
      <c r="J33" s="272"/>
      <c r="K33" s="272">
        <f t="shared" si="2"/>
        <v>0</v>
      </c>
      <c r="L33" s="273"/>
      <c r="M33" s="274"/>
      <c r="N33" s="275">
        <v>5</v>
      </c>
      <c r="O33" s="274">
        <v>11</v>
      </c>
      <c r="P33" s="275"/>
      <c r="Q33" s="276"/>
      <c r="R33" s="277"/>
      <c r="S33" s="274"/>
      <c r="T33" s="277"/>
      <c r="U33" s="276"/>
      <c r="V33" s="277"/>
      <c r="W33" s="274"/>
      <c r="X33" s="277"/>
      <c r="Y33" s="274"/>
      <c r="Z33" s="277"/>
      <c r="AA33" s="276"/>
      <c r="AB33" s="277"/>
      <c r="AC33" s="274"/>
      <c r="AD33" s="275"/>
      <c r="AE33" s="276"/>
      <c r="AF33" s="277"/>
      <c r="AG33" s="274"/>
      <c r="AH33" s="277"/>
      <c r="AI33" s="274"/>
      <c r="AJ33" s="276"/>
      <c r="AK33" s="278"/>
      <c r="AL33" s="4">
        <f t="shared" si="3"/>
        <v>11</v>
      </c>
      <c r="AM33" s="5">
        <f t="shared" si="4"/>
        <v>2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ref="AQ33:BA33" si="8">IF($AM33&gt;Nbcourse+AQ$3-1-$J33,LARGE($L33:$AK33,Nbcourse+AQ$3-$J33),0)</f>
        <v>0</v>
      </c>
      <c r="AR33" s="4">
        <f t="shared" si="8"/>
        <v>0</v>
      </c>
      <c r="AS33" s="4">
        <f t="shared" si="8"/>
        <v>0</v>
      </c>
      <c r="AT33" s="4">
        <f t="shared" si="8"/>
        <v>0</v>
      </c>
      <c r="AU33" s="4">
        <f t="shared" si="8"/>
        <v>0</v>
      </c>
      <c r="AV33" s="4">
        <f t="shared" si="8"/>
        <v>0</v>
      </c>
      <c r="AW33" s="4">
        <f t="shared" si="8"/>
        <v>0</v>
      </c>
      <c r="AX33" s="4">
        <f t="shared" si="8"/>
        <v>0</v>
      </c>
      <c r="AY33" s="4">
        <f t="shared" si="8"/>
        <v>0</v>
      </c>
      <c r="AZ33" s="4">
        <f t="shared" si="8"/>
        <v>0</v>
      </c>
      <c r="BA33" s="95">
        <f t="shared" si="8"/>
        <v>0</v>
      </c>
      <c r="BB33" s="96"/>
    </row>
    <row r="34" spans="1:54" s="97" customFormat="1" ht="24.95" customHeight="1" x14ac:dyDescent="0.2">
      <c r="A34" s="266">
        <f t="shared" si="6"/>
        <v>29</v>
      </c>
      <c r="B34" s="267"/>
      <c r="C34" s="292"/>
      <c r="D34" s="269" t="s">
        <v>218</v>
      </c>
      <c r="E34" s="269" t="s">
        <v>219</v>
      </c>
      <c r="F34" s="270"/>
      <c r="G34" s="269" t="s">
        <v>26</v>
      </c>
      <c r="H34" s="266" t="str">
        <f t="shared" si="0"/>
        <v>Non</v>
      </c>
      <c r="I34" s="271">
        <f t="shared" si="1"/>
        <v>0</v>
      </c>
      <c r="J34" s="272">
        <v>2</v>
      </c>
      <c r="K34" s="272">
        <f t="shared" si="2"/>
        <v>0</v>
      </c>
      <c r="L34" s="273"/>
      <c r="M34" s="274"/>
      <c r="N34" s="275">
        <v>0</v>
      </c>
      <c r="O34" s="274">
        <v>0</v>
      </c>
      <c r="P34" s="275"/>
      <c r="Q34" s="276"/>
      <c r="R34" s="277"/>
      <c r="S34" s="274"/>
      <c r="T34" s="277"/>
      <c r="U34" s="276"/>
      <c r="V34" s="277"/>
      <c r="W34" s="274"/>
      <c r="X34" s="277"/>
      <c r="Y34" s="274"/>
      <c r="Z34" s="277"/>
      <c r="AA34" s="276"/>
      <c r="AB34" s="277"/>
      <c r="AC34" s="274"/>
      <c r="AD34" s="275"/>
      <c r="AE34" s="276"/>
      <c r="AF34" s="277"/>
      <c r="AG34" s="274"/>
      <c r="AH34" s="277"/>
      <c r="AI34" s="274"/>
      <c r="AJ34" s="276"/>
      <c r="AK34" s="278"/>
      <c r="AL34" s="4">
        <f t="shared" si="3"/>
        <v>0</v>
      </c>
      <c r="AM34" s="5">
        <f t="shared" si="4"/>
        <v>2</v>
      </c>
      <c r="AN34" s="94">
        <f t="shared" ref="AN34:BA34" si="9">IF($AM34&gt;Nbcourse+AN$3-1-$J34,LARGE($L34:$AK34,Nbcourse+AN$3-$J34),0)</f>
        <v>0</v>
      </c>
      <c r="AO34" s="4">
        <f t="shared" si="9"/>
        <v>0</v>
      </c>
      <c r="AP34" s="4">
        <f t="shared" si="9"/>
        <v>0</v>
      </c>
      <c r="AQ34" s="4">
        <f t="shared" si="9"/>
        <v>0</v>
      </c>
      <c r="AR34" s="4">
        <f t="shared" si="9"/>
        <v>0</v>
      </c>
      <c r="AS34" s="4">
        <f t="shared" si="9"/>
        <v>0</v>
      </c>
      <c r="AT34" s="4">
        <f t="shared" si="9"/>
        <v>0</v>
      </c>
      <c r="AU34" s="4">
        <f t="shared" si="9"/>
        <v>0</v>
      </c>
      <c r="AV34" s="4">
        <f t="shared" si="9"/>
        <v>0</v>
      </c>
      <c r="AW34" s="4">
        <f t="shared" si="9"/>
        <v>0</v>
      </c>
      <c r="AX34" s="4">
        <f t="shared" si="9"/>
        <v>0</v>
      </c>
      <c r="AY34" s="4">
        <f t="shared" si="9"/>
        <v>0</v>
      </c>
      <c r="AZ34" s="4">
        <f t="shared" si="9"/>
        <v>0</v>
      </c>
      <c r="BA34" s="95">
        <f t="shared" si="9"/>
        <v>0</v>
      </c>
      <c r="BB34" s="96"/>
    </row>
    <row r="35" spans="1:54" s="97" customFormat="1" ht="24.95" customHeight="1" thickBot="1" x14ac:dyDescent="0.25">
      <c r="A35" s="266">
        <f t="shared" si="6"/>
        <v>30</v>
      </c>
      <c r="B35" s="267"/>
      <c r="C35" s="292"/>
      <c r="D35" s="269" t="s">
        <v>224</v>
      </c>
      <c r="E35" s="269" t="s">
        <v>225</v>
      </c>
      <c r="F35" s="270"/>
      <c r="G35" s="269" t="s">
        <v>184</v>
      </c>
      <c r="H35" s="266" t="str">
        <f t="shared" si="0"/>
        <v>Non</v>
      </c>
      <c r="I35" s="271">
        <f t="shared" si="1"/>
        <v>0</v>
      </c>
      <c r="J35" s="272">
        <v>2</v>
      </c>
      <c r="K35" s="272">
        <f t="shared" si="2"/>
        <v>0</v>
      </c>
      <c r="L35" s="273"/>
      <c r="M35" s="274"/>
      <c r="N35" s="275">
        <v>0</v>
      </c>
      <c r="O35" s="274">
        <v>0</v>
      </c>
      <c r="P35" s="275"/>
      <c r="Q35" s="276"/>
      <c r="R35" s="277"/>
      <c r="S35" s="274"/>
      <c r="T35" s="277"/>
      <c r="U35" s="276"/>
      <c r="V35" s="277"/>
      <c r="W35" s="274"/>
      <c r="X35" s="277"/>
      <c r="Y35" s="274"/>
      <c r="Z35" s="277"/>
      <c r="AA35" s="276"/>
      <c r="AB35" s="277"/>
      <c r="AC35" s="274"/>
      <c r="AD35" s="275"/>
      <c r="AE35" s="276"/>
      <c r="AF35" s="277"/>
      <c r="AG35" s="274"/>
      <c r="AH35" s="277"/>
      <c r="AI35" s="274"/>
      <c r="AJ35" s="276"/>
      <c r="AK35" s="278"/>
      <c r="AL35" s="4">
        <f t="shared" si="3"/>
        <v>0</v>
      </c>
      <c r="AM35" s="5">
        <f t="shared" si="4"/>
        <v>2</v>
      </c>
      <c r="AN35" s="94">
        <f t="shared" si="7"/>
        <v>0</v>
      </c>
      <c r="AO35" s="4">
        <f t="shared" si="7"/>
        <v>0</v>
      </c>
      <c r="AP35" s="4">
        <f t="shared" si="7"/>
        <v>0</v>
      </c>
      <c r="AQ35" s="4">
        <f t="shared" si="7"/>
        <v>0</v>
      </c>
      <c r="AR35" s="4">
        <f t="shared" si="7"/>
        <v>0</v>
      </c>
      <c r="AS35" s="4">
        <f t="shared" si="7"/>
        <v>0</v>
      </c>
      <c r="AT35" s="4">
        <f t="shared" si="7"/>
        <v>0</v>
      </c>
      <c r="AU35" s="4">
        <f t="shared" si="7"/>
        <v>0</v>
      </c>
      <c r="AV35" s="4">
        <f t="shared" si="7"/>
        <v>0</v>
      </c>
      <c r="AW35" s="4">
        <f t="shared" si="7"/>
        <v>0</v>
      </c>
      <c r="AX35" s="4">
        <f t="shared" si="7"/>
        <v>0</v>
      </c>
      <c r="AY35" s="4">
        <f t="shared" si="7"/>
        <v>0</v>
      </c>
      <c r="AZ35" s="4">
        <f t="shared" si="7"/>
        <v>0</v>
      </c>
      <c r="BA35" s="95">
        <f t="shared" si="7"/>
        <v>0</v>
      </c>
      <c r="BB35" s="96"/>
    </row>
    <row r="36" spans="1:54" s="97" customFormat="1" ht="24.95" customHeight="1" thickBot="1" x14ac:dyDescent="0.25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4"/>
      <c r="L36" s="87">
        <f>COUNT(L$6:L35)</f>
        <v>16</v>
      </c>
      <c r="M36" s="88">
        <f>COUNT(M$6:M35)</f>
        <v>16</v>
      </c>
      <c r="N36" s="89">
        <f>COUNT(N$6:N35)</f>
        <v>23</v>
      </c>
      <c r="O36" s="88">
        <f>COUNT(O$6:O35)</f>
        <v>23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14</v>
      </c>
      <c r="AK36" s="92">
        <f>COUNT(AK$6:AK35)</f>
        <v>14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</row>
    <row r="37" spans="1:54" ht="23.25" customHeight="1" x14ac:dyDescent="0.25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</row>
    <row r="38" spans="1:54" x14ac:dyDescent="0.2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</row>
    <row r="39" spans="1:54" x14ac:dyDescent="0.2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</row>
    <row r="40" spans="1:54" x14ac:dyDescent="0.2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</row>
    <row r="41" spans="1:54" x14ac:dyDescent="0.2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</row>
  </sheetData>
  <sortState ref="B6:AM35">
    <sortCondition descending="1" ref="H6:H35"/>
    <sortCondition descending="1" ref="I6:I35"/>
  </sortState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 xr:uid="{00000000-0002-0000-0100-000000000000}">
      <formula1>#REF!</formula1>
    </dataValidation>
  </dataValidations>
  <printOptions horizontalCentered="1"/>
  <pageMargins left="0.78740157480314965" right="0.78740157480314965" top="0.53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3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3</xdr:col>
                    <xdr:colOff>885825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0"/>
  <dimension ref="A1:BB48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G11" sqref="G11"/>
    </sheetView>
  </sheetViews>
  <sheetFormatPr baseColWidth="10" defaultRowHeight="12.75" x14ac:dyDescent="0.2"/>
  <cols>
    <col min="1" max="1" width="3.83203125" style="256" customWidth="1"/>
    <col min="2" max="2" width="4.5" style="256" customWidth="1"/>
    <col min="3" max="3" width="2.83203125" style="258" customWidth="1"/>
    <col min="4" max="4" width="15.6640625" style="259" customWidth="1"/>
    <col min="5" max="5" width="12" style="259"/>
    <col min="6" max="6" width="1.83203125" style="259" customWidth="1"/>
    <col min="7" max="7" width="20" style="259" customWidth="1"/>
    <col min="8" max="8" width="6.83203125" style="256" customWidth="1"/>
    <col min="9" max="9" width="7.33203125" style="262" customWidth="1"/>
    <col min="10" max="11" width="3.83203125" style="256" customWidth="1"/>
    <col min="12" max="15" width="5.83203125" style="223" customWidth="1"/>
    <col min="16" max="35" width="5.83203125" style="223" hidden="1" customWidth="1"/>
    <col min="36" max="36" width="5.83203125" style="223" customWidth="1"/>
    <col min="37" max="38" width="5.83203125" style="265" customWidth="1"/>
    <col min="39" max="39" width="3.83203125" style="256" customWidth="1"/>
    <col min="40" max="40" width="12.83203125" style="256" bestFit="1" customWidth="1"/>
    <col min="41" max="53" width="3.83203125" style="256" customWidth="1"/>
    <col min="54" max="16384" width="12" style="259"/>
  </cols>
  <sheetData>
    <row r="1" spans="1:54" s="153" customFormat="1" ht="35.25" customHeight="1" x14ac:dyDescent="0.2">
      <c r="A1" s="151" t="s">
        <v>60</v>
      </c>
      <c r="B1" s="151"/>
      <c r="C1" s="151"/>
      <c r="D1" s="151"/>
      <c r="E1" s="151"/>
      <c r="F1" s="151"/>
      <c r="G1" s="151"/>
      <c r="H1" s="152" t="s">
        <v>35</v>
      </c>
      <c r="I1" s="151"/>
      <c r="M1" s="151"/>
      <c r="O1" s="151"/>
      <c r="P1" s="152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4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</row>
    <row r="2" spans="1:54" s="164" customFormat="1" ht="9" customHeight="1" thickBot="1" x14ac:dyDescent="0.45">
      <c r="A2" s="156"/>
      <c r="B2" s="156"/>
      <c r="C2" s="157"/>
      <c r="D2" s="158"/>
      <c r="E2" s="158"/>
      <c r="F2" s="158"/>
      <c r="G2" s="158"/>
      <c r="H2" s="158"/>
      <c r="I2" s="159"/>
      <c r="J2" s="160"/>
      <c r="K2" s="160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2"/>
      <c r="AL2" s="162"/>
      <c r="AM2" s="163"/>
      <c r="AN2" s="483" t="s">
        <v>10</v>
      </c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5"/>
    </row>
    <row r="3" spans="1:54" s="172" customFormat="1" ht="66" customHeight="1" x14ac:dyDescent="0.2">
      <c r="A3" s="165"/>
      <c r="B3" s="166"/>
      <c r="C3" s="167"/>
      <c r="D3" s="168" t="s">
        <v>0</v>
      </c>
      <c r="E3" s="168" t="s">
        <v>1</v>
      </c>
      <c r="F3" s="169"/>
      <c r="G3" s="168" t="s">
        <v>2</v>
      </c>
      <c r="H3" s="170" t="s">
        <v>3</v>
      </c>
      <c r="I3" s="171" t="s">
        <v>4</v>
      </c>
      <c r="J3" s="489" t="s">
        <v>21</v>
      </c>
      <c r="K3" s="493" t="s">
        <v>24</v>
      </c>
      <c r="L3" s="492">
        <v>42806</v>
      </c>
      <c r="M3" s="487"/>
      <c r="N3" s="487">
        <v>42911</v>
      </c>
      <c r="O3" s="487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7">
        <v>43009</v>
      </c>
      <c r="AK3" s="488"/>
      <c r="AL3" s="172" t="s">
        <v>11</v>
      </c>
      <c r="AM3" s="172" t="s">
        <v>18</v>
      </c>
      <c r="AN3" s="173">
        <v>1</v>
      </c>
      <c r="AO3" s="174">
        <v>2</v>
      </c>
      <c r="AP3" s="174">
        <v>3</v>
      </c>
      <c r="AQ3" s="174">
        <v>4</v>
      </c>
      <c r="AR3" s="174">
        <v>5</v>
      </c>
      <c r="AS3" s="174">
        <v>6</v>
      </c>
      <c r="AT3" s="174">
        <v>7</v>
      </c>
      <c r="AU3" s="174">
        <v>8</v>
      </c>
      <c r="AV3" s="174">
        <v>9</v>
      </c>
      <c r="AW3" s="174">
        <v>10</v>
      </c>
      <c r="AX3" s="174">
        <v>11</v>
      </c>
      <c r="AY3" s="174">
        <v>12</v>
      </c>
      <c r="AZ3" s="174">
        <v>13</v>
      </c>
      <c r="BA3" s="175">
        <v>14</v>
      </c>
    </row>
    <row r="4" spans="1:54" s="189" customFormat="1" ht="16.5" customHeight="1" thickBot="1" x14ac:dyDescent="0.25">
      <c r="A4" s="176"/>
      <c r="B4" s="177"/>
      <c r="C4" s="178"/>
      <c r="D4" s="179"/>
      <c r="E4" s="179"/>
      <c r="F4" s="180"/>
      <c r="G4" s="179"/>
      <c r="H4" s="181"/>
      <c r="I4" s="182"/>
      <c r="J4" s="490"/>
      <c r="K4" s="494"/>
      <c r="L4" s="183" t="s">
        <v>13</v>
      </c>
      <c r="M4" s="184" t="s">
        <v>14</v>
      </c>
      <c r="N4" s="185" t="s">
        <v>13</v>
      </c>
      <c r="O4" s="184" t="s">
        <v>14</v>
      </c>
      <c r="P4" s="185" t="s">
        <v>13</v>
      </c>
      <c r="Q4" s="186" t="s">
        <v>14</v>
      </c>
      <c r="R4" s="187" t="s">
        <v>13</v>
      </c>
      <c r="S4" s="184" t="s">
        <v>14</v>
      </c>
      <c r="T4" s="187" t="s">
        <v>13</v>
      </c>
      <c r="U4" s="186" t="s">
        <v>14</v>
      </c>
      <c r="V4" s="187" t="s">
        <v>13</v>
      </c>
      <c r="W4" s="184" t="s">
        <v>14</v>
      </c>
      <c r="X4" s="187" t="s">
        <v>13</v>
      </c>
      <c r="Y4" s="184" t="s">
        <v>14</v>
      </c>
      <c r="Z4" s="187" t="s">
        <v>13</v>
      </c>
      <c r="AA4" s="186" t="s">
        <v>14</v>
      </c>
      <c r="AB4" s="187" t="s">
        <v>13</v>
      </c>
      <c r="AC4" s="184" t="s">
        <v>14</v>
      </c>
      <c r="AD4" s="185" t="s">
        <v>13</v>
      </c>
      <c r="AE4" s="186" t="s">
        <v>14</v>
      </c>
      <c r="AF4" s="187" t="s">
        <v>13</v>
      </c>
      <c r="AG4" s="184" t="s">
        <v>14</v>
      </c>
      <c r="AH4" s="187" t="s">
        <v>13</v>
      </c>
      <c r="AI4" s="184" t="s">
        <v>14</v>
      </c>
      <c r="AJ4" s="187" t="s">
        <v>13</v>
      </c>
      <c r="AK4" s="188" t="s">
        <v>14</v>
      </c>
      <c r="AL4" s="172"/>
      <c r="AN4" s="190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2"/>
    </row>
    <row r="5" spans="1:54" s="189" customFormat="1" ht="16.5" customHeight="1" thickBot="1" x14ac:dyDescent="0.25">
      <c r="A5" s="193"/>
      <c r="B5" s="194"/>
      <c r="C5" s="195"/>
      <c r="D5" s="196" t="s">
        <v>23</v>
      </c>
      <c r="E5" s="196"/>
      <c r="F5" s="197"/>
      <c r="G5" s="196"/>
      <c r="H5" s="198"/>
      <c r="I5" s="199"/>
      <c r="J5" s="491"/>
      <c r="K5" s="495"/>
      <c r="L5" s="200" t="s">
        <v>111</v>
      </c>
      <c r="M5" s="201"/>
      <c r="N5" s="202" t="s">
        <v>228</v>
      </c>
      <c r="O5" s="201"/>
      <c r="P5" s="202"/>
      <c r="Q5" s="201"/>
      <c r="R5" s="202"/>
      <c r="S5" s="201"/>
      <c r="T5" s="203"/>
      <c r="U5" s="201"/>
      <c r="V5" s="203"/>
      <c r="W5" s="201"/>
      <c r="X5" s="203"/>
      <c r="Y5" s="201"/>
      <c r="Z5" s="203"/>
      <c r="AA5" s="201"/>
      <c r="AB5" s="203"/>
      <c r="AC5" s="201"/>
      <c r="AD5" s="203"/>
      <c r="AE5" s="201"/>
      <c r="AF5" s="203"/>
      <c r="AG5" s="201"/>
      <c r="AH5" s="203"/>
      <c r="AI5" s="201"/>
      <c r="AJ5" s="468" t="s">
        <v>114</v>
      </c>
      <c r="AK5" s="204"/>
      <c r="AL5" s="172"/>
      <c r="AN5" s="190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2"/>
    </row>
    <row r="6" spans="1:54" s="227" customFormat="1" ht="24.95" customHeight="1" x14ac:dyDescent="0.2">
      <c r="A6" s="205">
        <v>1</v>
      </c>
      <c r="B6" s="206"/>
      <c r="C6" s="207"/>
      <c r="D6" s="208" t="s">
        <v>114</v>
      </c>
      <c r="E6" s="208" t="s">
        <v>115</v>
      </c>
      <c r="F6" s="209"/>
      <c r="G6" s="296" t="s">
        <v>27</v>
      </c>
      <c r="H6" s="210" t="str">
        <f t="shared" ref="H6:H36" si="0">IF(COUNTA(AK6)&gt;0,IF(COUNTA(L6:AK6)&lt;classé,"Non","Oui"),"Non")</f>
        <v>Oui</v>
      </c>
      <c r="I6" s="211">
        <f t="shared" ref="I6:I35" si="1">SUM(L6:AK6)-SUM(AN6:BA6)+K6</f>
        <v>187</v>
      </c>
      <c r="J6" s="212"/>
      <c r="K6" s="213">
        <f t="shared" ref="K6:K36" si="2">COUNTIF(L$5:AK$5,$D6)*4</f>
        <v>4</v>
      </c>
      <c r="L6" s="214">
        <v>32</v>
      </c>
      <c r="M6" s="215">
        <v>32</v>
      </c>
      <c r="N6" s="216">
        <v>4</v>
      </c>
      <c r="O6" s="217">
        <v>19</v>
      </c>
      <c r="P6" s="216"/>
      <c r="Q6" s="217"/>
      <c r="R6" s="216"/>
      <c r="S6" s="217"/>
      <c r="T6" s="218"/>
      <c r="U6" s="219"/>
      <c r="V6" s="218"/>
      <c r="W6" s="217"/>
      <c r="X6" s="218"/>
      <c r="Y6" s="217"/>
      <c r="Z6" s="218"/>
      <c r="AA6" s="219"/>
      <c r="AB6" s="218"/>
      <c r="AC6" s="217"/>
      <c r="AD6" s="220"/>
      <c r="AE6" s="219"/>
      <c r="AF6" s="218"/>
      <c r="AG6" s="217"/>
      <c r="AH6" s="218"/>
      <c r="AI6" s="217"/>
      <c r="AJ6" s="216">
        <v>50</v>
      </c>
      <c r="AK6" s="221">
        <v>50</v>
      </c>
      <c r="AL6" s="222">
        <f t="shared" ref="AL6:AL36" si="3">MAX(L6:AK6)</f>
        <v>50</v>
      </c>
      <c r="AM6" s="223">
        <f t="shared" ref="AM6:AM36" si="4">COUNTA(L6:AK6)</f>
        <v>6</v>
      </c>
      <c r="AN6" s="224">
        <f t="shared" ref="AN6:BA21" si="5">IF($AM6&gt;Nbcourse+AN$3-1-$J6,LARGE($L6:$AK6,Nbcourse+AN$3-$J6),0)</f>
        <v>4</v>
      </c>
      <c r="AO6" s="222">
        <f t="shared" si="5"/>
        <v>0</v>
      </c>
      <c r="AP6" s="222">
        <f t="shared" si="5"/>
        <v>0</v>
      </c>
      <c r="AQ6" s="222">
        <f t="shared" si="5"/>
        <v>0</v>
      </c>
      <c r="AR6" s="222">
        <f t="shared" si="5"/>
        <v>0</v>
      </c>
      <c r="AS6" s="222">
        <f t="shared" si="5"/>
        <v>0</v>
      </c>
      <c r="AT6" s="222">
        <f t="shared" si="5"/>
        <v>0</v>
      </c>
      <c r="AU6" s="222">
        <f t="shared" si="5"/>
        <v>0</v>
      </c>
      <c r="AV6" s="222">
        <f t="shared" si="5"/>
        <v>0</v>
      </c>
      <c r="AW6" s="222">
        <f t="shared" si="5"/>
        <v>0</v>
      </c>
      <c r="AX6" s="222">
        <f t="shared" si="5"/>
        <v>0</v>
      </c>
      <c r="AY6" s="222">
        <f t="shared" si="5"/>
        <v>0</v>
      </c>
      <c r="AZ6" s="222">
        <f t="shared" si="5"/>
        <v>0</v>
      </c>
      <c r="BA6" s="225">
        <f t="shared" si="5"/>
        <v>0</v>
      </c>
      <c r="BB6" s="226"/>
    </row>
    <row r="7" spans="1:54" s="227" customFormat="1" ht="22.5" customHeight="1" x14ac:dyDescent="0.2">
      <c r="A7" s="210">
        <f t="shared" ref="A7:A34" si="6">A6+1</f>
        <v>2</v>
      </c>
      <c r="B7" s="206"/>
      <c r="C7" s="239"/>
      <c r="D7" s="229" t="s">
        <v>128</v>
      </c>
      <c r="E7" s="229" t="s">
        <v>129</v>
      </c>
      <c r="F7" s="230"/>
      <c r="G7" s="231" t="s">
        <v>27</v>
      </c>
      <c r="H7" s="210" t="str">
        <f t="shared" si="0"/>
        <v>Oui</v>
      </c>
      <c r="I7" s="232">
        <f t="shared" si="1"/>
        <v>131</v>
      </c>
      <c r="J7" s="233"/>
      <c r="K7" s="213">
        <f t="shared" si="2"/>
        <v>0</v>
      </c>
      <c r="L7" s="234">
        <v>15</v>
      </c>
      <c r="M7" s="215">
        <v>22</v>
      </c>
      <c r="N7" s="235">
        <v>10</v>
      </c>
      <c r="O7" s="215">
        <v>14</v>
      </c>
      <c r="P7" s="235"/>
      <c r="Q7" s="215"/>
      <c r="R7" s="235"/>
      <c r="S7" s="215"/>
      <c r="T7" s="236"/>
      <c r="U7" s="237"/>
      <c r="V7" s="236"/>
      <c r="W7" s="215"/>
      <c r="X7" s="236"/>
      <c r="Y7" s="215"/>
      <c r="Z7" s="236"/>
      <c r="AA7" s="237"/>
      <c r="AB7" s="236"/>
      <c r="AC7" s="215"/>
      <c r="AD7" s="235"/>
      <c r="AE7" s="237"/>
      <c r="AF7" s="236"/>
      <c r="AG7" s="215"/>
      <c r="AH7" s="236"/>
      <c r="AI7" s="215"/>
      <c r="AJ7" s="235">
        <v>40</v>
      </c>
      <c r="AK7" s="238">
        <v>40</v>
      </c>
      <c r="AL7" s="222">
        <f t="shared" si="3"/>
        <v>40</v>
      </c>
      <c r="AM7" s="223">
        <f t="shared" si="4"/>
        <v>6</v>
      </c>
      <c r="AN7" s="224">
        <f t="shared" si="5"/>
        <v>10</v>
      </c>
      <c r="AO7" s="222">
        <f t="shared" si="5"/>
        <v>0</v>
      </c>
      <c r="AP7" s="222">
        <f t="shared" si="5"/>
        <v>0</v>
      </c>
      <c r="AQ7" s="222">
        <f t="shared" si="5"/>
        <v>0</v>
      </c>
      <c r="AR7" s="222">
        <f t="shared" si="5"/>
        <v>0</v>
      </c>
      <c r="AS7" s="222">
        <f t="shared" si="5"/>
        <v>0</v>
      </c>
      <c r="AT7" s="222">
        <f t="shared" si="5"/>
        <v>0</v>
      </c>
      <c r="AU7" s="222">
        <f t="shared" si="5"/>
        <v>0</v>
      </c>
      <c r="AV7" s="222">
        <f t="shared" si="5"/>
        <v>0</v>
      </c>
      <c r="AW7" s="222">
        <f t="shared" si="5"/>
        <v>0</v>
      </c>
      <c r="AX7" s="222">
        <f t="shared" si="5"/>
        <v>0</v>
      </c>
      <c r="AY7" s="222">
        <f t="shared" si="5"/>
        <v>0</v>
      </c>
      <c r="AZ7" s="222">
        <f t="shared" si="5"/>
        <v>0</v>
      </c>
      <c r="BA7" s="225">
        <f t="shared" si="5"/>
        <v>0</v>
      </c>
      <c r="BB7" s="226"/>
    </row>
    <row r="8" spans="1:54" s="227" customFormat="1" ht="24.95" customHeight="1" x14ac:dyDescent="0.2">
      <c r="A8" s="210">
        <f t="shared" si="6"/>
        <v>3</v>
      </c>
      <c r="B8" s="206"/>
      <c r="C8" s="239"/>
      <c r="D8" s="229" t="s">
        <v>121</v>
      </c>
      <c r="E8" s="229" t="s">
        <v>52</v>
      </c>
      <c r="F8" s="230"/>
      <c r="G8" s="229" t="s">
        <v>50</v>
      </c>
      <c r="H8" s="210" t="str">
        <f t="shared" si="0"/>
        <v>Oui</v>
      </c>
      <c r="I8" s="232">
        <f t="shared" si="1"/>
        <v>106</v>
      </c>
      <c r="J8" s="233"/>
      <c r="K8" s="213">
        <f t="shared" si="2"/>
        <v>0</v>
      </c>
      <c r="L8" s="234">
        <v>20</v>
      </c>
      <c r="M8" s="215">
        <v>20</v>
      </c>
      <c r="N8" s="235">
        <v>17</v>
      </c>
      <c r="O8" s="215">
        <v>20</v>
      </c>
      <c r="P8" s="235"/>
      <c r="Q8" s="237"/>
      <c r="R8" s="236"/>
      <c r="S8" s="215"/>
      <c r="T8" s="236"/>
      <c r="U8" s="237"/>
      <c r="V8" s="236"/>
      <c r="W8" s="215"/>
      <c r="X8" s="236"/>
      <c r="Y8" s="215"/>
      <c r="Z8" s="236"/>
      <c r="AA8" s="237"/>
      <c r="AB8" s="236"/>
      <c r="AC8" s="215"/>
      <c r="AD8" s="235"/>
      <c r="AE8" s="237"/>
      <c r="AF8" s="236"/>
      <c r="AG8" s="215"/>
      <c r="AH8" s="236"/>
      <c r="AI8" s="215"/>
      <c r="AJ8" s="237">
        <v>20</v>
      </c>
      <c r="AK8" s="238">
        <v>26</v>
      </c>
      <c r="AL8" s="222">
        <f t="shared" si="3"/>
        <v>26</v>
      </c>
      <c r="AM8" s="223">
        <f t="shared" si="4"/>
        <v>6</v>
      </c>
      <c r="AN8" s="224">
        <f t="shared" si="5"/>
        <v>17</v>
      </c>
      <c r="AO8" s="222">
        <f t="shared" si="5"/>
        <v>0</v>
      </c>
      <c r="AP8" s="222">
        <f t="shared" si="5"/>
        <v>0</v>
      </c>
      <c r="AQ8" s="222">
        <f t="shared" si="5"/>
        <v>0</v>
      </c>
      <c r="AR8" s="222">
        <f t="shared" si="5"/>
        <v>0</v>
      </c>
      <c r="AS8" s="222">
        <f t="shared" si="5"/>
        <v>0</v>
      </c>
      <c r="AT8" s="222">
        <f t="shared" si="5"/>
        <v>0</v>
      </c>
      <c r="AU8" s="222">
        <f t="shared" si="5"/>
        <v>0</v>
      </c>
      <c r="AV8" s="222">
        <f t="shared" si="5"/>
        <v>0</v>
      </c>
      <c r="AW8" s="222">
        <f t="shared" si="5"/>
        <v>0</v>
      </c>
      <c r="AX8" s="222">
        <f t="shared" si="5"/>
        <v>0</v>
      </c>
      <c r="AY8" s="222">
        <f t="shared" si="5"/>
        <v>0</v>
      </c>
      <c r="AZ8" s="222">
        <f t="shared" si="5"/>
        <v>0</v>
      </c>
      <c r="BA8" s="225">
        <f t="shared" si="5"/>
        <v>0</v>
      </c>
      <c r="BB8" s="226"/>
    </row>
    <row r="9" spans="1:54" s="227" customFormat="1" ht="24.95" customHeight="1" x14ac:dyDescent="0.2">
      <c r="A9" s="210">
        <f>A8+1</f>
        <v>4</v>
      </c>
      <c r="B9" s="206"/>
      <c r="C9" s="228"/>
      <c r="D9" s="229" t="s">
        <v>235</v>
      </c>
      <c r="E9" s="229" t="s">
        <v>236</v>
      </c>
      <c r="F9" s="230"/>
      <c r="G9" s="231" t="s">
        <v>189</v>
      </c>
      <c r="H9" s="210" t="str">
        <f t="shared" si="0"/>
        <v>Oui</v>
      </c>
      <c r="I9" s="232">
        <f t="shared" si="1"/>
        <v>80</v>
      </c>
      <c r="J9" s="233"/>
      <c r="K9" s="213">
        <f t="shared" si="2"/>
        <v>0</v>
      </c>
      <c r="L9" s="234"/>
      <c r="M9" s="215"/>
      <c r="N9" s="235">
        <v>19</v>
      </c>
      <c r="O9" s="215">
        <v>15</v>
      </c>
      <c r="P9" s="235"/>
      <c r="Q9" s="237"/>
      <c r="R9" s="236"/>
      <c r="S9" s="215"/>
      <c r="T9" s="236"/>
      <c r="U9" s="237"/>
      <c r="V9" s="236"/>
      <c r="W9" s="215"/>
      <c r="X9" s="236"/>
      <c r="Y9" s="215"/>
      <c r="Z9" s="236"/>
      <c r="AA9" s="237"/>
      <c r="AB9" s="236"/>
      <c r="AC9" s="215"/>
      <c r="AD9" s="235"/>
      <c r="AE9" s="237"/>
      <c r="AF9" s="236"/>
      <c r="AG9" s="215"/>
      <c r="AH9" s="236"/>
      <c r="AI9" s="215"/>
      <c r="AJ9" s="237">
        <v>26</v>
      </c>
      <c r="AK9" s="238">
        <v>20</v>
      </c>
      <c r="AL9" s="222">
        <f t="shared" si="3"/>
        <v>26</v>
      </c>
      <c r="AM9" s="223">
        <f t="shared" si="4"/>
        <v>4</v>
      </c>
      <c r="AN9" s="224">
        <f t="shared" si="5"/>
        <v>0</v>
      </c>
      <c r="AO9" s="222">
        <f t="shared" si="5"/>
        <v>0</v>
      </c>
      <c r="AP9" s="222">
        <f t="shared" si="5"/>
        <v>0</v>
      </c>
      <c r="AQ9" s="222">
        <f t="shared" si="5"/>
        <v>0</v>
      </c>
      <c r="AR9" s="222">
        <f t="shared" si="5"/>
        <v>0</v>
      </c>
      <c r="AS9" s="222">
        <f t="shared" si="5"/>
        <v>0</v>
      </c>
      <c r="AT9" s="222">
        <f t="shared" si="5"/>
        <v>0</v>
      </c>
      <c r="AU9" s="222">
        <f t="shared" si="5"/>
        <v>0</v>
      </c>
      <c r="AV9" s="222">
        <f t="shared" si="5"/>
        <v>0</v>
      </c>
      <c r="AW9" s="222">
        <f t="shared" si="5"/>
        <v>0</v>
      </c>
      <c r="AX9" s="222">
        <f t="shared" si="5"/>
        <v>0</v>
      </c>
      <c r="AY9" s="222">
        <f t="shared" si="5"/>
        <v>0</v>
      </c>
      <c r="AZ9" s="222">
        <f t="shared" si="5"/>
        <v>0</v>
      </c>
      <c r="BA9" s="225">
        <f t="shared" si="5"/>
        <v>0</v>
      </c>
      <c r="BB9" s="226"/>
    </row>
    <row r="10" spans="1:54" s="227" customFormat="1" ht="24.95" customHeight="1" x14ac:dyDescent="0.2">
      <c r="A10" s="210">
        <f>A9+1</f>
        <v>5</v>
      </c>
      <c r="B10" s="206"/>
      <c r="C10" s="239"/>
      <c r="D10" s="231" t="s">
        <v>72</v>
      </c>
      <c r="E10" s="231" t="s">
        <v>123</v>
      </c>
      <c r="F10" s="240"/>
      <c r="G10" s="231" t="s">
        <v>27</v>
      </c>
      <c r="H10" s="210" t="str">
        <f t="shared" si="0"/>
        <v>Oui</v>
      </c>
      <c r="I10" s="232">
        <f t="shared" si="1"/>
        <v>76</v>
      </c>
      <c r="J10" s="233"/>
      <c r="K10" s="213">
        <f t="shared" si="2"/>
        <v>0</v>
      </c>
      <c r="L10" s="234">
        <v>18</v>
      </c>
      <c r="M10" s="215">
        <v>17</v>
      </c>
      <c r="N10" s="235">
        <v>5</v>
      </c>
      <c r="O10" s="215">
        <v>4</v>
      </c>
      <c r="P10" s="235"/>
      <c r="Q10" s="237"/>
      <c r="R10" s="236"/>
      <c r="S10" s="215"/>
      <c r="T10" s="236"/>
      <c r="U10" s="237"/>
      <c r="V10" s="236"/>
      <c r="W10" s="215"/>
      <c r="X10" s="236"/>
      <c r="Y10" s="215"/>
      <c r="Z10" s="236"/>
      <c r="AA10" s="237"/>
      <c r="AB10" s="236"/>
      <c r="AC10" s="215"/>
      <c r="AD10" s="235"/>
      <c r="AE10" s="237"/>
      <c r="AF10" s="236"/>
      <c r="AG10" s="215"/>
      <c r="AH10" s="236"/>
      <c r="AI10" s="215"/>
      <c r="AJ10" s="237">
        <v>18</v>
      </c>
      <c r="AK10" s="238">
        <v>18</v>
      </c>
      <c r="AL10" s="222">
        <f t="shared" si="3"/>
        <v>18</v>
      </c>
      <c r="AM10" s="223">
        <f t="shared" si="4"/>
        <v>6</v>
      </c>
      <c r="AN10" s="224">
        <f t="shared" si="5"/>
        <v>4</v>
      </c>
      <c r="AO10" s="222">
        <f t="shared" si="5"/>
        <v>0</v>
      </c>
      <c r="AP10" s="222">
        <f t="shared" si="5"/>
        <v>0</v>
      </c>
      <c r="AQ10" s="222">
        <f t="shared" si="5"/>
        <v>0</v>
      </c>
      <c r="AR10" s="222">
        <f t="shared" si="5"/>
        <v>0</v>
      </c>
      <c r="AS10" s="222">
        <f t="shared" si="5"/>
        <v>0</v>
      </c>
      <c r="AT10" s="222">
        <f t="shared" si="5"/>
        <v>0</v>
      </c>
      <c r="AU10" s="222">
        <f t="shared" si="5"/>
        <v>0</v>
      </c>
      <c r="AV10" s="222">
        <f t="shared" si="5"/>
        <v>0</v>
      </c>
      <c r="AW10" s="222">
        <f t="shared" si="5"/>
        <v>0</v>
      </c>
      <c r="AX10" s="222">
        <f t="shared" si="5"/>
        <v>0</v>
      </c>
      <c r="AY10" s="222">
        <f t="shared" si="5"/>
        <v>0</v>
      </c>
      <c r="AZ10" s="222">
        <f t="shared" si="5"/>
        <v>0</v>
      </c>
      <c r="BA10" s="225">
        <f t="shared" si="5"/>
        <v>0</v>
      </c>
      <c r="BB10" s="226"/>
    </row>
    <row r="11" spans="1:54" s="227" customFormat="1" ht="24.95" customHeight="1" x14ac:dyDescent="0.2">
      <c r="A11" s="210">
        <f t="shared" si="6"/>
        <v>6</v>
      </c>
      <c r="B11" s="206" t="s">
        <v>327</v>
      </c>
      <c r="C11" s="239"/>
      <c r="D11" s="231" t="s">
        <v>122</v>
      </c>
      <c r="E11" s="231" t="s">
        <v>46</v>
      </c>
      <c r="F11" s="240"/>
      <c r="G11" s="231" t="s">
        <v>27</v>
      </c>
      <c r="H11" s="210" t="str">
        <f t="shared" si="0"/>
        <v>Oui</v>
      </c>
      <c r="I11" s="232">
        <f t="shared" si="1"/>
        <v>74</v>
      </c>
      <c r="J11" s="233"/>
      <c r="K11" s="213">
        <f t="shared" si="2"/>
        <v>0</v>
      </c>
      <c r="L11" s="234">
        <v>19</v>
      </c>
      <c r="M11" s="215">
        <v>15</v>
      </c>
      <c r="N11" s="235">
        <v>6</v>
      </c>
      <c r="O11" s="215">
        <v>12</v>
      </c>
      <c r="P11" s="235"/>
      <c r="Q11" s="237"/>
      <c r="R11" s="236"/>
      <c r="S11" s="215"/>
      <c r="T11" s="236"/>
      <c r="U11" s="237"/>
      <c r="V11" s="236"/>
      <c r="W11" s="215"/>
      <c r="X11" s="236"/>
      <c r="Y11" s="215"/>
      <c r="Z11" s="236"/>
      <c r="AA11" s="237"/>
      <c r="AB11" s="236"/>
      <c r="AC11" s="215"/>
      <c r="AD11" s="235"/>
      <c r="AE11" s="237"/>
      <c r="AF11" s="236"/>
      <c r="AG11" s="215"/>
      <c r="AH11" s="236"/>
      <c r="AI11" s="215"/>
      <c r="AJ11" s="237">
        <v>14</v>
      </c>
      <c r="AK11" s="238">
        <v>14</v>
      </c>
      <c r="AL11" s="222">
        <f t="shared" si="3"/>
        <v>19</v>
      </c>
      <c r="AM11" s="223">
        <f t="shared" si="4"/>
        <v>6</v>
      </c>
      <c r="AN11" s="224">
        <f t="shared" si="5"/>
        <v>6</v>
      </c>
      <c r="AO11" s="222">
        <f t="shared" si="5"/>
        <v>0</v>
      </c>
      <c r="AP11" s="222">
        <f t="shared" si="5"/>
        <v>0</v>
      </c>
      <c r="AQ11" s="222">
        <f t="shared" si="5"/>
        <v>0</v>
      </c>
      <c r="AR11" s="222">
        <f t="shared" si="5"/>
        <v>0</v>
      </c>
      <c r="AS11" s="222">
        <f t="shared" si="5"/>
        <v>0</v>
      </c>
      <c r="AT11" s="222">
        <f t="shared" si="5"/>
        <v>0</v>
      </c>
      <c r="AU11" s="222">
        <f t="shared" si="5"/>
        <v>0</v>
      </c>
      <c r="AV11" s="222">
        <f t="shared" si="5"/>
        <v>0</v>
      </c>
      <c r="AW11" s="222">
        <f t="shared" si="5"/>
        <v>0</v>
      </c>
      <c r="AX11" s="222">
        <f t="shared" si="5"/>
        <v>0</v>
      </c>
      <c r="AY11" s="222">
        <f t="shared" si="5"/>
        <v>0</v>
      </c>
      <c r="AZ11" s="222">
        <f t="shared" si="5"/>
        <v>0</v>
      </c>
      <c r="BA11" s="225">
        <f t="shared" si="5"/>
        <v>0</v>
      </c>
      <c r="BB11" s="226"/>
    </row>
    <row r="12" spans="1:54" s="227" customFormat="1" ht="24.95" customHeight="1" x14ac:dyDescent="0.2">
      <c r="A12" s="210">
        <f t="shared" si="6"/>
        <v>7</v>
      </c>
      <c r="B12" s="206" t="s">
        <v>327</v>
      </c>
      <c r="C12" s="228"/>
      <c r="D12" s="231" t="s">
        <v>69</v>
      </c>
      <c r="E12" s="231" t="s">
        <v>51</v>
      </c>
      <c r="F12" s="240"/>
      <c r="G12" s="231" t="s">
        <v>26</v>
      </c>
      <c r="H12" s="210" t="str">
        <f t="shared" si="0"/>
        <v>Oui</v>
      </c>
      <c r="I12" s="232">
        <f t="shared" si="1"/>
        <v>71</v>
      </c>
      <c r="J12" s="233"/>
      <c r="K12" s="213">
        <f t="shared" si="2"/>
        <v>0</v>
      </c>
      <c r="L12" s="234">
        <v>13</v>
      </c>
      <c r="M12" s="215">
        <v>16</v>
      </c>
      <c r="N12" s="235">
        <v>13</v>
      </c>
      <c r="O12" s="215">
        <v>5</v>
      </c>
      <c r="P12" s="235"/>
      <c r="Q12" s="237"/>
      <c r="R12" s="236"/>
      <c r="S12" s="215"/>
      <c r="T12" s="236"/>
      <c r="U12" s="237"/>
      <c r="V12" s="236"/>
      <c r="W12" s="215"/>
      <c r="X12" s="236"/>
      <c r="Y12" s="215"/>
      <c r="Z12" s="236"/>
      <c r="AA12" s="237"/>
      <c r="AB12" s="236"/>
      <c r="AC12" s="215"/>
      <c r="AD12" s="235"/>
      <c r="AE12" s="237"/>
      <c r="AF12" s="236"/>
      <c r="AG12" s="215"/>
      <c r="AH12" s="236"/>
      <c r="AI12" s="215"/>
      <c r="AJ12" s="237">
        <v>13</v>
      </c>
      <c r="AK12" s="238">
        <v>16</v>
      </c>
      <c r="AL12" s="222">
        <f t="shared" si="3"/>
        <v>16</v>
      </c>
      <c r="AM12" s="223">
        <f t="shared" si="4"/>
        <v>6</v>
      </c>
      <c r="AN12" s="224">
        <f t="shared" si="5"/>
        <v>5</v>
      </c>
      <c r="AO12" s="222">
        <f t="shared" si="5"/>
        <v>0</v>
      </c>
      <c r="AP12" s="222">
        <f t="shared" si="5"/>
        <v>0</v>
      </c>
      <c r="AQ12" s="222">
        <f t="shared" si="5"/>
        <v>0</v>
      </c>
      <c r="AR12" s="222">
        <f t="shared" si="5"/>
        <v>0</v>
      </c>
      <c r="AS12" s="222">
        <f t="shared" si="5"/>
        <v>0</v>
      </c>
      <c r="AT12" s="222">
        <f t="shared" si="5"/>
        <v>0</v>
      </c>
      <c r="AU12" s="222">
        <f t="shared" si="5"/>
        <v>0</v>
      </c>
      <c r="AV12" s="222">
        <f t="shared" si="5"/>
        <v>0</v>
      </c>
      <c r="AW12" s="222">
        <f t="shared" si="5"/>
        <v>0</v>
      </c>
      <c r="AX12" s="222">
        <f t="shared" si="5"/>
        <v>0</v>
      </c>
      <c r="AY12" s="222">
        <f t="shared" si="5"/>
        <v>0</v>
      </c>
      <c r="AZ12" s="222">
        <f t="shared" si="5"/>
        <v>0</v>
      </c>
      <c r="BA12" s="225">
        <f t="shared" si="5"/>
        <v>0</v>
      </c>
      <c r="BB12" s="226"/>
    </row>
    <row r="13" spans="1:54" s="227" customFormat="1" ht="24.95" customHeight="1" x14ac:dyDescent="0.2">
      <c r="A13" s="210">
        <f t="shared" si="6"/>
        <v>8</v>
      </c>
      <c r="B13" s="206"/>
      <c r="C13" s="228"/>
      <c r="D13" s="229" t="s">
        <v>242</v>
      </c>
      <c r="E13" s="229" t="s">
        <v>243</v>
      </c>
      <c r="F13" s="230"/>
      <c r="G13" s="231" t="s">
        <v>39</v>
      </c>
      <c r="H13" s="210" t="str">
        <f t="shared" si="0"/>
        <v>Oui</v>
      </c>
      <c r="I13" s="232">
        <f t="shared" si="1"/>
        <v>58</v>
      </c>
      <c r="J13" s="233"/>
      <c r="K13" s="213">
        <f t="shared" si="2"/>
        <v>0</v>
      </c>
      <c r="L13" s="234"/>
      <c r="M13" s="215"/>
      <c r="N13" s="235">
        <v>14</v>
      </c>
      <c r="O13" s="215">
        <v>8</v>
      </c>
      <c r="P13" s="235"/>
      <c r="Q13" s="237"/>
      <c r="R13" s="236"/>
      <c r="S13" s="215"/>
      <c r="T13" s="236"/>
      <c r="U13" s="237"/>
      <c r="V13" s="236"/>
      <c r="W13" s="215"/>
      <c r="X13" s="236"/>
      <c r="Y13" s="215"/>
      <c r="Z13" s="236"/>
      <c r="AA13" s="237"/>
      <c r="AB13" s="236"/>
      <c r="AC13" s="215"/>
      <c r="AD13" s="235"/>
      <c r="AE13" s="237"/>
      <c r="AF13" s="236"/>
      <c r="AG13" s="215"/>
      <c r="AH13" s="236"/>
      <c r="AI13" s="215"/>
      <c r="AJ13" s="237">
        <v>17</v>
      </c>
      <c r="AK13" s="238">
        <v>19</v>
      </c>
      <c r="AL13" s="222">
        <f t="shared" si="3"/>
        <v>19</v>
      </c>
      <c r="AM13" s="223">
        <f t="shared" si="4"/>
        <v>4</v>
      </c>
      <c r="AN13" s="224">
        <f t="shared" si="5"/>
        <v>0</v>
      </c>
      <c r="AO13" s="222">
        <f t="shared" si="5"/>
        <v>0</v>
      </c>
      <c r="AP13" s="222">
        <f t="shared" si="5"/>
        <v>0</v>
      </c>
      <c r="AQ13" s="222">
        <f t="shared" si="5"/>
        <v>0</v>
      </c>
      <c r="AR13" s="222">
        <f t="shared" si="5"/>
        <v>0</v>
      </c>
      <c r="AS13" s="222">
        <f t="shared" si="5"/>
        <v>0</v>
      </c>
      <c r="AT13" s="222">
        <f t="shared" si="5"/>
        <v>0</v>
      </c>
      <c r="AU13" s="222">
        <f t="shared" si="5"/>
        <v>0</v>
      </c>
      <c r="AV13" s="222">
        <f t="shared" si="5"/>
        <v>0</v>
      </c>
      <c r="AW13" s="222">
        <f t="shared" si="5"/>
        <v>0</v>
      </c>
      <c r="AX13" s="222">
        <f t="shared" si="5"/>
        <v>0</v>
      </c>
      <c r="AY13" s="222">
        <f t="shared" si="5"/>
        <v>0</v>
      </c>
      <c r="AZ13" s="222">
        <f t="shared" si="5"/>
        <v>0</v>
      </c>
      <c r="BA13" s="225">
        <f t="shared" si="5"/>
        <v>0</v>
      </c>
      <c r="BB13" s="226"/>
    </row>
    <row r="14" spans="1:54" s="227" customFormat="1" ht="24.95" customHeight="1" x14ac:dyDescent="0.2">
      <c r="A14" s="210">
        <f t="shared" si="6"/>
        <v>9</v>
      </c>
      <c r="B14" s="206"/>
      <c r="C14" s="228"/>
      <c r="D14" s="229" t="s">
        <v>245</v>
      </c>
      <c r="E14" s="229" t="s">
        <v>246</v>
      </c>
      <c r="F14" s="230"/>
      <c r="G14" s="231" t="s">
        <v>37</v>
      </c>
      <c r="H14" s="210" t="str">
        <f t="shared" si="0"/>
        <v>Oui</v>
      </c>
      <c r="I14" s="232">
        <f t="shared" si="1"/>
        <v>55</v>
      </c>
      <c r="J14" s="233"/>
      <c r="K14" s="213">
        <f t="shared" si="2"/>
        <v>0</v>
      </c>
      <c r="L14" s="234"/>
      <c r="M14" s="215"/>
      <c r="N14" s="235">
        <v>11</v>
      </c>
      <c r="O14" s="215">
        <v>13</v>
      </c>
      <c r="P14" s="235"/>
      <c r="Q14" s="237"/>
      <c r="R14" s="236"/>
      <c r="S14" s="215"/>
      <c r="T14" s="236"/>
      <c r="U14" s="237"/>
      <c r="V14" s="236"/>
      <c r="W14" s="215"/>
      <c r="X14" s="236"/>
      <c r="Y14" s="215"/>
      <c r="Z14" s="236"/>
      <c r="AA14" s="237"/>
      <c r="AB14" s="236"/>
      <c r="AC14" s="215"/>
      <c r="AD14" s="235"/>
      <c r="AE14" s="237"/>
      <c r="AF14" s="236"/>
      <c r="AG14" s="215"/>
      <c r="AH14" s="236"/>
      <c r="AI14" s="215"/>
      <c r="AJ14" s="237">
        <v>16</v>
      </c>
      <c r="AK14" s="238">
        <v>15</v>
      </c>
      <c r="AL14" s="222">
        <f t="shared" si="3"/>
        <v>16</v>
      </c>
      <c r="AM14" s="223">
        <f t="shared" si="4"/>
        <v>4</v>
      </c>
      <c r="AN14" s="224">
        <f t="shared" si="5"/>
        <v>0</v>
      </c>
      <c r="AO14" s="222">
        <f t="shared" si="5"/>
        <v>0</v>
      </c>
      <c r="AP14" s="222">
        <f t="shared" si="5"/>
        <v>0</v>
      </c>
      <c r="AQ14" s="222">
        <f t="shared" si="5"/>
        <v>0</v>
      </c>
      <c r="AR14" s="222">
        <f t="shared" si="5"/>
        <v>0</v>
      </c>
      <c r="AS14" s="222">
        <f t="shared" si="5"/>
        <v>0</v>
      </c>
      <c r="AT14" s="222">
        <f t="shared" si="5"/>
        <v>0</v>
      </c>
      <c r="AU14" s="222">
        <f t="shared" si="5"/>
        <v>0</v>
      </c>
      <c r="AV14" s="222">
        <f t="shared" si="5"/>
        <v>0</v>
      </c>
      <c r="AW14" s="222">
        <f t="shared" si="5"/>
        <v>0</v>
      </c>
      <c r="AX14" s="222">
        <f t="shared" si="5"/>
        <v>0</v>
      </c>
      <c r="AY14" s="222">
        <f t="shared" si="5"/>
        <v>0</v>
      </c>
      <c r="AZ14" s="222">
        <f t="shared" si="5"/>
        <v>0</v>
      </c>
      <c r="BA14" s="225">
        <f t="shared" si="5"/>
        <v>0</v>
      </c>
      <c r="BB14" s="226"/>
    </row>
    <row r="15" spans="1:54" s="227" customFormat="1" ht="24.95" customHeight="1" x14ac:dyDescent="0.2">
      <c r="A15" s="297">
        <f t="shared" si="6"/>
        <v>10</v>
      </c>
      <c r="B15" s="298"/>
      <c r="C15" s="299"/>
      <c r="D15" s="300" t="s">
        <v>111</v>
      </c>
      <c r="E15" s="300" t="s">
        <v>53</v>
      </c>
      <c r="F15" s="301"/>
      <c r="G15" s="300" t="s">
        <v>27</v>
      </c>
      <c r="H15" s="297" t="str">
        <f t="shared" si="0"/>
        <v>Non</v>
      </c>
      <c r="I15" s="302">
        <f t="shared" si="1"/>
        <v>194</v>
      </c>
      <c r="J15" s="303"/>
      <c r="K15" s="303">
        <f t="shared" si="2"/>
        <v>4</v>
      </c>
      <c r="L15" s="304">
        <v>50</v>
      </c>
      <c r="M15" s="305">
        <v>50</v>
      </c>
      <c r="N15" s="306">
        <v>40</v>
      </c>
      <c r="O15" s="305">
        <v>50</v>
      </c>
      <c r="P15" s="306"/>
      <c r="Q15" s="307"/>
      <c r="R15" s="308"/>
      <c r="S15" s="305"/>
      <c r="T15" s="308"/>
      <c r="U15" s="307"/>
      <c r="V15" s="308"/>
      <c r="W15" s="305"/>
      <c r="X15" s="308"/>
      <c r="Y15" s="305"/>
      <c r="Z15" s="308"/>
      <c r="AA15" s="307"/>
      <c r="AB15" s="308"/>
      <c r="AC15" s="305"/>
      <c r="AD15" s="306"/>
      <c r="AE15" s="307"/>
      <c r="AF15" s="308"/>
      <c r="AG15" s="305"/>
      <c r="AH15" s="308"/>
      <c r="AI15" s="305"/>
      <c r="AJ15" s="307"/>
      <c r="AK15" s="309"/>
      <c r="AL15" s="222">
        <f t="shared" si="3"/>
        <v>50</v>
      </c>
      <c r="AM15" s="223">
        <f t="shared" si="4"/>
        <v>4</v>
      </c>
      <c r="AN15" s="224">
        <f t="shared" si="5"/>
        <v>0</v>
      </c>
      <c r="AO15" s="222">
        <f t="shared" si="5"/>
        <v>0</v>
      </c>
      <c r="AP15" s="222">
        <f t="shared" si="5"/>
        <v>0</v>
      </c>
      <c r="AQ15" s="222">
        <f t="shared" si="5"/>
        <v>0</v>
      </c>
      <c r="AR15" s="222">
        <f t="shared" si="5"/>
        <v>0</v>
      </c>
      <c r="AS15" s="222">
        <f t="shared" si="5"/>
        <v>0</v>
      </c>
      <c r="AT15" s="222">
        <f t="shared" si="5"/>
        <v>0</v>
      </c>
      <c r="AU15" s="222">
        <f t="shared" si="5"/>
        <v>0</v>
      </c>
      <c r="AV15" s="222">
        <f t="shared" si="5"/>
        <v>0</v>
      </c>
      <c r="AW15" s="222">
        <f t="shared" si="5"/>
        <v>0</v>
      </c>
      <c r="AX15" s="222">
        <f t="shared" si="5"/>
        <v>0</v>
      </c>
      <c r="AY15" s="222">
        <f t="shared" si="5"/>
        <v>0</v>
      </c>
      <c r="AZ15" s="222">
        <f t="shared" si="5"/>
        <v>0</v>
      </c>
      <c r="BA15" s="225">
        <f t="shared" si="5"/>
        <v>0</v>
      </c>
      <c r="BB15" s="226"/>
    </row>
    <row r="16" spans="1:54" s="227" customFormat="1" ht="24.95" customHeight="1" x14ac:dyDescent="0.2">
      <c r="A16" s="310">
        <f t="shared" si="6"/>
        <v>11</v>
      </c>
      <c r="B16" s="311"/>
      <c r="C16" s="312"/>
      <c r="D16" s="313" t="s">
        <v>228</v>
      </c>
      <c r="E16" s="313" t="s">
        <v>229</v>
      </c>
      <c r="F16" s="314"/>
      <c r="G16" s="315" t="s">
        <v>5</v>
      </c>
      <c r="H16" s="297" t="str">
        <f t="shared" si="0"/>
        <v>Non</v>
      </c>
      <c r="I16" s="302">
        <f t="shared" si="1"/>
        <v>94</v>
      </c>
      <c r="J16" s="316"/>
      <c r="K16" s="303">
        <f t="shared" si="2"/>
        <v>4</v>
      </c>
      <c r="L16" s="304"/>
      <c r="M16" s="305"/>
      <c r="N16" s="317">
        <v>50</v>
      </c>
      <c r="O16" s="318">
        <v>40</v>
      </c>
      <c r="P16" s="317"/>
      <c r="Q16" s="319"/>
      <c r="R16" s="320"/>
      <c r="S16" s="318"/>
      <c r="T16" s="320"/>
      <c r="U16" s="319"/>
      <c r="V16" s="320"/>
      <c r="W16" s="318"/>
      <c r="X16" s="320"/>
      <c r="Y16" s="318"/>
      <c r="Z16" s="320"/>
      <c r="AA16" s="319"/>
      <c r="AB16" s="320"/>
      <c r="AC16" s="318"/>
      <c r="AD16" s="317"/>
      <c r="AE16" s="319"/>
      <c r="AF16" s="320"/>
      <c r="AG16" s="318"/>
      <c r="AH16" s="320"/>
      <c r="AI16" s="318"/>
      <c r="AJ16" s="319"/>
      <c r="AK16" s="321"/>
      <c r="AL16" s="222">
        <f t="shared" si="3"/>
        <v>50</v>
      </c>
      <c r="AM16" s="223">
        <f t="shared" si="4"/>
        <v>2</v>
      </c>
      <c r="AN16" s="224">
        <f t="shared" si="5"/>
        <v>0</v>
      </c>
      <c r="AO16" s="222">
        <f t="shared" si="5"/>
        <v>0</v>
      </c>
      <c r="AP16" s="222">
        <f t="shared" si="5"/>
        <v>0</v>
      </c>
      <c r="AQ16" s="222">
        <f t="shared" si="5"/>
        <v>0</v>
      </c>
      <c r="AR16" s="222">
        <f t="shared" si="5"/>
        <v>0</v>
      </c>
      <c r="AS16" s="222">
        <f t="shared" si="5"/>
        <v>0</v>
      </c>
      <c r="AT16" s="222">
        <f t="shared" si="5"/>
        <v>0</v>
      </c>
      <c r="AU16" s="222">
        <f t="shared" si="5"/>
        <v>0</v>
      </c>
      <c r="AV16" s="222">
        <f t="shared" si="5"/>
        <v>0</v>
      </c>
      <c r="AW16" s="222">
        <f t="shared" si="5"/>
        <v>0</v>
      </c>
      <c r="AX16" s="222">
        <f t="shared" si="5"/>
        <v>0</v>
      </c>
      <c r="AY16" s="222">
        <f t="shared" si="5"/>
        <v>0</v>
      </c>
      <c r="AZ16" s="222">
        <f t="shared" si="5"/>
        <v>0</v>
      </c>
      <c r="BA16" s="225">
        <f t="shared" si="5"/>
        <v>0</v>
      </c>
      <c r="BB16" s="226"/>
    </row>
    <row r="17" spans="1:54" s="227" customFormat="1" ht="24.95" customHeight="1" x14ac:dyDescent="0.2">
      <c r="A17" s="297">
        <f t="shared" si="6"/>
        <v>12</v>
      </c>
      <c r="B17" s="298"/>
      <c r="C17" s="299"/>
      <c r="D17" s="300" t="s">
        <v>112</v>
      </c>
      <c r="E17" s="300" t="s">
        <v>113</v>
      </c>
      <c r="F17" s="301"/>
      <c r="G17" s="322" t="s">
        <v>27</v>
      </c>
      <c r="H17" s="297" t="str">
        <f t="shared" si="0"/>
        <v>Non</v>
      </c>
      <c r="I17" s="302">
        <f t="shared" si="1"/>
        <v>80</v>
      </c>
      <c r="J17" s="303"/>
      <c r="K17" s="303">
        <f t="shared" si="2"/>
        <v>0</v>
      </c>
      <c r="L17" s="304">
        <v>40</v>
      </c>
      <c r="M17" s="305">
        <v>40</v>
      </c>
      <c r="N17" s="317"/>
      <c r="O17" s="305"/>
      <c r="P17" s="306"/>
      <c r="Q17" s="307"/>
      <c r="R17" s="308"/>
      <c r="S17" s="305"/>
      <c r="T17" s="308"/>
      <c r="U17" s="307"/>
      <c r="V17" s="308"/>
      <c r="W17" s="305"/>
      <c r="X17" s="308"/>
      <c r="Y17" s="305"/>
      <c r="Z17" s="308"/>
      <c r="AA17" s="307"/>
      <c r="AB17" s="308"/>
      <c r="AC17" s="305"/>
      <c r="AD17" s="306"/>
      <c r="AE17" s="307"/>
      <c r="AF17" s="308"/>
      <c r="AG17" s="305"/>
      <c r="AH17" s="308"/>
      <c r="AI17" s="305"/>
      <c r="AJ17" s="307"/>
      <c r="AK17" s="309"/>
      <c r="AL17" s="222">
        <f t="shared" si="3"/>
        <v>40</v>
      </c>
      <c r="AM17" s="223">
        <f t="shared" si="4"/>
        <v>2</v>
      </c>
      <c r="AN17" s="224">
        <f t="shared" si="5"/>
        <v>0</v>
      </c>
      <c r="AO17" s="222">
        <f t="shared" si="5"/>
        <v>0</v>
      </c>
      <c r="AP17" s="222">
        <f t="shared" si="5"/>
        <v>0</v>
      </c>
      <c r="AQ17" s="222">
        <f t="shared" si="5"/>
        <v>0</v>
      </c>
      <c r="AR17" s="222">
        <f t="shared" si="5"/>
        <v>0</v>
      </c>
      <c r="AS17" s="222">
        <f t="shared" si="5"/>
        <v>0</v>
      </c>
      <c r="AT17" s="222">
        <f t="shared" si="5"/>
        <v>0</v>
      </c>
      <c r="AU17" s="222">
        <f t="shared" si="5"/>
        <v>0</v>
      </c>
      <c r="AV17" s="222">
        <f t="shared" si="5"/>
        <v>0</v>
      </c>
      <c r="AW17" s="222">
        <f t="shared" si="5"/>
        <v>0</v>
      </c>
      <c r="AX17" s="222">
        <f t="shared" si="5"/>
        <v>0</v>
      </c>
      <c r="AY17" s="222">
        <f t="shared" si="5"/>
        <v>0</v>
      </c>
      <c r="AZ17" s="222">
        <f t="shared" si="5"/>
        <v>0</v>
      </c>
      <c r="BA17" s="225">
        <f t="shared" si="5"/>
        <v>0</v>
      </c>
      <c r="BB17" s="226"/>
    </row>
    <row r="18" spans="1:54" s="227" customFormat="1" ht="24.95" customHeight="1" x14ac:dyDescent="0.2">
      <c r="A18" s="297">
        <f t="shared" si="6"/>
        <v>13</v>
      </c>
      <c r="B18" s="298" t="s">
        <v>327</v>
      </c>
      <c r="C18" s="323"/>
      <c r="D18" s="300" t="s">
        <v>130</v>
      </c>
      <c r="E18" s="300" t="s">
        <v>131</v>
      </c>
      <c r="F18" s="301"/>
      <c r="G18" s="300" t="s">
        <v>26</v>
      </c>
      <c r="H18" s="297" t="str">
        <f t="shared" si="0"/>
        <v>Non</v>
      </c>
      <c r="I18" s="302">
        <f t="shared" si="1"/>
        <v>80</v>
      </c>
      <c r="J18" s="303"/>
      <c r="K18" s="303">
        <f t="shared" si="2"/>
        <v>0</v>
      </c>
      <c r="L18" s="304">
        <v>14</v>
      </c>
      <c r="M18" s="305">
        <v>18</v>
      </c>
      <c r="N18" s="317">
        <v>22</v>
      </c>
      <c r="O18" s="305">
        <v>26</v>
      </c>
      <c r="P18" s="306"/>
      <c r="Q18" s="307"/>
      <c r="R18" s="308"/>
      <c r="S18" s="305"/>
      <c r="T18" s="308"/>
      <c r="U18" s="307"/>
      <c r="V18" s="308"/>
      <c r="W18" s="305"/>
      <c r="X18" s="308"/>
      <c r="Y18" s="305"/>
      <c r="Z18" s="308"/>
      <c r="AA18" s="307"/>
      <c r="AB18" s="308"/>
      <c r="AC18" s="305"/>
      <c r="AD18" s="306"/>
      <c r="AE18" s="307"/>
      <c r="AF18" s="308"/>
      <c r="AG18" s="305"/>
      <c r="AH18" s="308"/>
      <c r="AI18" s="305"/>
      <c r="AJ18" s="307"/>
      <c r="AK18" s="309"/>
      <c r="AL18" s="222">
        <f t="shared" si="3"/>
        <v>26</v>
      </c>
      <c r="AM18" s="223">
        <f t="shared" si="4"/>
        <v>4</v>
      </c>
      <c r="AN18" s="224">
        <f t="shared" si="5"/>
        <v>0</v>
      </c>
      <c r="AO18" s="222">
        <f t="shared" si="5"/>
        <v>0</v>
      </c>
      <c r="AP18" s="222">
        <f t="shared" si="5"/>
        <v>0</v>
      </c>
      <c r="AQ18" s="222">
        <f t="shared" si="5"/>
        <v>0</v>
      </c>
      <c r="AR18" s="222">
        <f t="shared" si="5"/>
        <v>0</v>
      </c>
      <c r="AS18" s="222">
        <f t="shared" si="5"/>
        <v>0</v>
      </c>
      <c r="AT18" s="222">
        <f t="shared" si="5"/>
        <v>0</v>
      </c>
      <c r="AU18" s="222">
        <f t="shared" si="5"/>
        <v>0</v>
      </c>
      <c r="AV18" s="222">
        <f t="shared" si="5"/>
        <v>0</v>
      </c>
      <c r="AW18" s="222">
        <f t="shared" si="5"/>
        <v>0</v>
      </c>
      <c r="AX18" s="222">
        <f t="shared" si="5"/>
        <v>0</v>
      </c>
      <c r="AY18" s="222">
        <f t="shared" si="5"/>
        <v>0</v>
      </c>
      <c r="AZ18" s="222">
        <f t="shared" si="5"/>
        <v>0</v>
      </c>
      <c r="BA18" s="225">
        <f t="shared" si="5"/>
        <v>0</v>
      </c>
      <c r="BB18" s="226"/>
    </row>
    <row r="19" spans="1:54" s="227" customFormat="1" ht="24.95" customHeight="1" x14ac:dyDescent="0.2">
      <c r="A19" s="297">
        <f t="shared" si="6"/>
        <v>14</v>
      </c>
      <c r="B19" s="298"/>
      <c r="C19" s="323"/>
      <c r="D19" s="315" t="s">
        <v>230</v>
      </c>
      <c r="E19" s="315" t="s">
        <v>231</v>
      </c>
      <c r="F19" s="324"/>
      <c r="G19" s="315" t="s">
        <v>50</v>
      </c>
      <c r="H19" s="297" t="str">
        <f t="shared" si="0"/>
        <v>Non</v>
      </c>
      <c r="I19" s="302">
        <f t="shared" si="1"/>
        <v>64</v>
      </c>
      <c r="J19" s="303"/>
      <c r="K19" s="303">
        <f t="shared" si="2"/>
        <v>0</v>
      </c>
      <c r="L19" s="304"/>
      <c r="M19" s="305"/>
      <c r="N19" s="306">
        <v>32</v>
      </c>
      <c r="O19" s="305">
        <v>32</v>
      </c>
      <c r="P19" s="306"/>
      <c r="Q19" s="307"/>
      <c r="R19" s="308"/>
      <c r="S19" s="305"/>
      <c r="T19" s="308"/>
      <c r="U19" s="307"/>
      <c r="V19" s="308"/>
      <c r="W19" s="305"/>
      <c r="X19" s="308"/>
      <c r="Y19" s="305"/>
      <c r="Z19" s="308"/>
      <c r="AA19" s="307"/>
      <c r="AB19" s="308"/>
      <c r="AC19" s="305"/>
      <c r="AD19" s="306"/>
      <c r="AE19" s="307"/>
      <c r="AF19" s="308"/>
      <c r="AG19" s="305"/>
      <c r="AH19" s="308"/>
      <c r="AI19" s="305"/>
      <c r="AJ19" s="307"/>
      <c r="AK19" s="309"/>
      <c r="AL19" s="222">
        <f t="shared" si="3"/>
        <v>32</v>
      </c>
      <c r="AM19" s="223">
        <f t="shared" si="4"/>
        <v>2</v>
      </c>
      <c r="AN19" s="224">
        <f t="shared" si="5"/>
        <v>0</v>
      </c>
      <c r="AO19" s="222">
        <f t="shared" si="5"/>
        <v>0</v>
      </c>
      <c r="AP19" s="222">
        <f t="shared" si="5"/>
        <v>0</v>
      </c>
      <c r="AQ19" s="222">
        <f t="shared" si="5"/>
        <v>0</v>
      </c>
      <c r="AR19" s="222">
        <f t="shared" si="5"/>
        <v>0</v>
      </c>
      <c r="AS19" s="222">
        <f t="shared" si="5"/>
        <v>0</v>
      </c>
      <c r="AT19" s="222">
        <f t="shared" si="5"/>
        <v>0</v>
      </c>
      <c r="AU19" s="222">
        <f t="shared" si="5"/>
        <v>0</v>
      </c>
      <c r="AV19" s="222">
        <f t="shared" si="5"/>
        <v>0</v>
      </c>
      <c r="AW19" s="222">
        <f t="shared" si="5"/>
        <v>0</v>
      </c>
      <c r="AX19" s="222">
        <f t="shared" si="5"/>
        <v>0</v>
      </c>
      <c r="AY19" s="222">
        <f t="shared" si="5"/>
        <v>0</v>
      </c>
      <c r="AZ19" s="222">
        <f t="shared" si="5"/>
        <v>0</v>
      </c>
      <c r="BA19" s="225">
        <f t="shared" si="5"/>
        <v>0</v>
      </c>
      <c r="BB19" s="226"/>
    </row>
    <row r="20" spans="1:54" s="227" customFormat="1" ht="24.95" customHeight="1" x14ac:dyDescent="0.2">
      <c r="A20" s="297">
        <f t="shared" si="6"/>
        <v>15</v>
      </c>
      <c r="B20" s="298"/>
      <c r="C20" s="299"/>
      <c r="D20" s="300" t="s">
        <v>216</v>
      </c>
      <c r="E20" s="300" t="s">
        <v>127</v>
      </c>
      <c r="F20" s="301"/>
      <c r="G20" s="300" t="s">
        <v>26</v>
      </c>
      <c r="H20" s="297" t="str">
        <f t="shared" si="0"/>
        <v>Non</v>
      </c>
      <c r="I20" s="302">
        <f t="shared" si="1"/>
        <v>54</v>
      </c>
      <c r="J20" s="303"/>
      <c r="K20" s="303">
        <f t="shared" si="2"/>
        <v>0</v>
      </c>
      <c r="L20" s="304"/>
      <c r="M20" s="305"/>
      <c r="N20" s="306"/>
      <c r="O20" s="305"/>
      <c r="P20" s="306"/>
      <c r="Q20" s="307"/>
      <c r="R20" s="308"/>
      <c r="S20" s="305"/>
      <c r="T20" s="308"/>
      <c r="U20" s="307"/>
      <c r="V20" s="308"/>
      <c r="W20" s="305"/>
      <c r="X20" s="308"/>
      <c r="Y20" s="305"/>
      <c r="Z20" s="308"/>
      <c r="AA20" s="307"/>
      <c r="AB20" s="308"/>
      <c r="AC20" s="305"/>
      <c r="AD20" s="306"/>
      <c r="AE20" s="307"/>
      <c r="AF20" s="308"/>
      <c r="AG20" s="305"/>
      <c r="AH20" s="308"/>
      <c r="AI20" s="305"/>
      <c r="AJ20" s="307">
        <v>22</v>
      </c>
      <c r="AK20" s="309">
        <v>32</v>
      </c>
      <c r="AL20" s="222">
        <f t="shared" si="3"/>
        <v>32</v>
      </c>
      <c r="AM20" s="223">
        <f t="shared" si="4"/>
        <v>2</v>
      </c>
      <c r="AN20" s="224">
        <f t="shared" si="5"/>
        <v>0</v>
      </c>
      <c r="AO20" s="222">
        <f t="shared" si="5"/>
        <v>0</v>
      </c>
      <c r="AP20" s="222">
        <f t="shared" si="5"/>
        <v>0</v>
      </c>
      <c r="AQ20" s="222">
        <f t="shared" si="5"/>
        <v>0</v>
      </c>
      <c r="AR20" s="222">
        <f t="shared" si="5"/>
        <v>0</v>
      </c>
      <c r="AS20" s="222">
        <f t="shared" si="5"/>
        <v>0</v>
      </c>
      <c r="AT20" s="222">
        <f t="shared" si="5"/>
        <v>0</v>
      </c>
      <c r="AU20" s="222">
        <f t="shared" si="5"/>
        <v>0</v>
      </c>
      <c r="AV20" s="222">
        <f t="shared" si="5"/>
        <v>0</v>
      </c>
      <c r="AW20" s="222">
        <f t="shared" si="5"/>
        <v>0</v>
      </c>
      <c r="AX20" s="222">
        <f t="shared" si="5"/>
        <v>0</v>
      </c>
      <c r="AY20" s="222">
        <f t="shared" si="5"/>
        <v>0</v>
      </c>
      <c r="AZ20" s="222">
        <f t="shared" si="5"/>
        <v>0</v>
      </c>
      <c r="BA20" s="225">
        <f t="shared" si="5"/>
        <v>0</v>
      </c>
      <c r="BB20" s="226"/>
    </row>
    <row r="21" spans="1:54" s="227" customFormat="1" ht="24.95" customHeight="1" x14ac:dyDescent="0.2">
      <c r="A21" s="297">
        <f t="shared" si="6"/>
        <v>16</v>
      </c>
      <c r="B21" s="298" t="s">
        <v>327</v>
      </c>
      <c r="C21" s="323"/>
      <c r="D21" s="300" t="s">
        <v>119</v>
      </c>
      <c r="E21" s="300" t="s">
        <v>120</v>
      </c>
      <c r="F21" s="301"/>
      <c r="G21" s="315" t="s">
        <v>41</v>
      </c>
      <c r="H21" s="297" t="str">
        <f t="shared" si="0"/>
        <v>Non</v>
      </c>
      <c r="I21" s="302">
        <f t="shared" si="1"/>
        <v>48</v>
      </c>
      <c r="J21" s="303"/>
      <c r="K21" s="303">
        <f t="shared" si="2"/>
        <v>0</v>
      </c>
      <c r="L21" s="304">
        <v>22</v>
      </c>
      <c r="M21" s="305">
        <v>26</v>
      </c>
      <c r="N21" s="306"/>
      <c r="O21" s="305"/>
      <c r="P21" s="306"/>
      <c r="Q21" s="307"/>
      <c r="R21" s="308"/>
      <c r="S21" s="305"/>
      <c r="T21" s="308"/>
      <c r="U21" s="307"/>
      <c r="V21" s="308"/>
      <c r="W21" s="305"/>
      <c r="X21" s="308"/>
      <c r="Y21" s="305"/>
      <c r="Z21" s="308"/>
      <c r="AA21" s="307"/>
      <c r="AB21" s="308"/>
      <c r="AC21" s="305"/>
      <c r="AD21" s="306"/>
      <c r="AE21" s="307"/>
      <c r="AF21" s="308"/>
      <c r="AG21" s="305"/>
      <c r="AH21" s="308"/>
      <c r="AI21" s="305"/>
      <c r="AJ21" s="307"/>
      <c r="AK21" s="309"/>
      <c r="AL21" s="222">
        <f t="shared" si="3"/>
        <v>26</v>
      </c>
      <c r="AM21" s="223">
        <f t="shared" si="4"/>
        <v>2</v>
      </c>
      <c r="AN21" s="224">
        <f t="shared" si="5"/>
        <v>0</v>
      </c>
      <c r="AO21" s="222">
        <f t="shared" si="5"/>
        <v>0</v>
      </c>
      <c r="AP21" s="222">
        <f t="shared" si="5"/>
        <v>0</v>
      </c>
      <c r="AQ21" s="222">
        <f t="shared" si="5"/>
        <v>0</v>
      </c>
      <c r="AR21" s="222">
        <f t="shared" si="5"/>
        <v>0</v>
      </c>
      <c r="AS21" s="222">
        <f t="shared" si="5"/>
        <v>0</v>
      </c>
      <c r="AT21" s="222">
        <f t="shared" si="5"/>
        <v>0</v>
      </c>
      <c r="AU21" s="222">
        <f t="shared" si="5"/>
        <v>0</v>
      </c>
      <c r="AV21" s="222">
        <f t="shared" si="5"/>
        <v>0</v>
      </c>
      <c r="AW21" s="222">
        <f t="shared" si="5"/>
        <v>0</v>
      </c>
      <c r="AX21" s="222">
        <f t="shared" si="5"/>
        <v>0</v>
      </c>
      <c r="AY21" s="222">
        <f t="shared" si="5"/>
        <v>0</v>
      </c>
      <c r="AZ21" s="222">
        <f t="shared" si="5"/>
        <v>0</v>
      </c>
      <c r="BA21" s="225">
        <f t="shared" si="5"/>
        <v>0</v>
      </c>
      <c r="BB21" s="226"/>
    </row>
    <row r="22" spans="1:54" s="227" customFormat="1" ht="24.95" customHeight="1" x14ac:dyDescent="0.2">
      <c r="A22" s="297">
        <f t="shared" si="6"/>
        <v>17</v>
      </c>
      <c r="B22" s="298"/>
      <c r="C22" s="323"/>
      <c r="D22" s="300" t="s">
        <v>232</v>
      </c>
      <c r="E22" s="300" t="s">
        <v>221</v>
      </c>
      <c r="F22" s="301"/>
      <c r="G22" s="300" t="s">
        <v>26</v>
      </c>
      <c r="H22" s="297" t="str">
        <f t="shared" si="0"/>
        <v>Non</v>
      </c>
      <c r="I22" s="302">
        <f t="shared" si="1"/>
        <v>48</v>
      </c>
      <c r="J22" s="303"/>
      <c r="K22" s="303">
        <f t="shared" si="2"/>
        <v>0</v>
      </c>
      <c r="L22" s="304"/>
      <c r="M22" s="305"/>
      <c r="N22" s="306">
        <v>26</v>
      </c>
      <c r="O22" s="305">
        <v>22</v>
      </c>
      <c r="P22" s="306"/>
      <c r="Q22" s="307"/>
      <c r="R22" s="308"/>
      <c r="S22" s="305"/>
      <c r="T22" s="308"/>
      <c r="U22" s="307"/>
      <c r="V22" s="308"/>
      <c r="W22" s="305"/>
      <c r="X22" s="308"/>
      <c r="Y22" s="305"/>
      <c r="Z22" s="308"/>
      <c r="AA22" s="307"/>
      <c r="AB22" s="308"/>
      <c r="AC22" s="305"/>
      <c r="AD22" s="306"/>
      <c r="AE22" s="307"/>
      <c r="AF22" s="308"/>
      <c r="AG22" s="305"/>
      <c r="AH22" s="308"/>
      <c r="AI22" s="305"/>
      <c r="AJ22" s="307"/>
      <c r="AK22" s="309"/>
      <c r="AL22" s="222">
        <f t="shared" si="3"/>
        <v>26</v>
      </c>
      <c r="AM22" s="223">
        <f t="shared" si="4"/>
        <v>2</v>
      </c>
      <c r="AN22" s="224">
        <f t="shared" ref="AN22:BA45" si="7">IF($AM22&gt;Nbcourse+AN$3-1-$J22,LARGE($L22:$AK22,Nbcourse+AN$3-$J22),0)</f>
        <v>0</v>
      </c>
      <c r="AO22" s="222">
        <f t="shared" si="7"/>
        <v>0</v>
      </c>
      <c r="AP22" s="222">
        <f t="shared" si="7"/>
        <v>0</v>
      </c>
      <c r="AQ22" s="222">
        <f t="shared" si="7"/>
        <v>0</v>
      </c>
      <c r="AR22" s="222">
        <f t="shared" si="7"/>
        <v>0</v>
      </c>
      <c r="AS22" s="222">
        <f t="shared" si="7"/>
        <v>0</v>
      </c>
      <c r="AT22" s="222">
        <f t="shared" si="7"/>
        <v>0</v>
      </c>
      <c r="AU22" s="222">
        <f t="shared" si="7"/>
        <v>0</v>
      </c>
      <c r="AV22" s="222">
        <f t="shared" si="7"/>
        <v>0</v>
      </c>
      <c r="AW22" s="222">
        <f t="shared" si="7"/>
        <v>0</v>
      </c>
      <c r="AX22" s="222">
        <f t="shared" si="7"/>
        <v>0</v>
      </c>
      <c r="AY22" s="222">
        <f t="shared" si="7"/>
        <v>0</v>
      </c>
      <c r="AZ22" s="222">
        <f t="shared" si="7"/>
        <v>0</v>
      </c>
      <c r="BA22" s="225">
        <f t="shared" si="7"/>
        <v>0</v>
      </c>
      <c r="BB22" s="226"/>
    </row>
    <row r="23" spans="1:54" s="227" customFormat="1" ht="24.95" customHeight="1" x14ac:dyDescent="0.2">
      <c r="A23" s="297">
        <f t="shared" si="6"/>
        <v>18</v>
      </c>
      <c r="B23" s="298"/>
      <c r="C23" s="299"/>
      <c r="D23" s="300" t="s">
        <v>118</v>
      </c>
      <c r="E23" s="300" t="s">
        <v>53</v>
      </c>
      <c r="F23" s="301"/>
      <c r="G23" s="315" t="s">
        <v>42</v>
      </c>
      <c r="H23" s="297" t="str">
        <f t="shared" si="0"/>
        <v>Non</v>
      </c>
      <c r="I23" s="302">
        <f t="shared" si="1"/>
        <v>45</v>
      </c>
      <c r="J23" s="303"/>
      <c r="K23" s="303">
        <f t="shared" si="2"/>
        <v>0</v>
      </c>
      <c r="L23" s="304">
        <v>26</v>
      </c>
      <c r="M23" s="305">
        <v>19</v>
      </c>
      <c r="N23" s="306"/>
      <c r="O23" s="305"/>
      <c r="P23" s="306"/>
      <c r="Q23" s="307"/>
      <c r="R23" s="308"/>
      <c r="S23" s="305"/>
      <c r="T23" s="308"/>
      <c r="U23" s="307"/>
      <c r="V23" s="308"/>
      <c r="W23" s="305"/>
      <c r="X23" s="308"/>
      <c r="Y23" s="305"/>
      <c r="Z23" s="308"/>
      <c r="AA23" s="307"/>
      <c r="AB23" s="308"/>
      <c r="AC23" s="305"/>
      <c r="AD23" s="306"/>
      <c r="AE23" s="307"/>
      <c r="AF23" s="308"/>
      <c r="AG23" s="305"/>
      <c r="AH23" s="308"/>
      <c r="AI23" s="305"/>
      <c r="AJ23" s="307"/>
      <c r="AK23" s="309"/>
      <c r="AL23" s="222">
        <f t="shared" si="3"/>
        <v>26</v>
      </c>
      <c r="AM23" s="223">
        <f t="shared" si="4"/>
        <v>2</v>
      </c>
      <c r="AN23" s="224">
        <f t="shared" si="7"/>
        <v>0</v>
      </c>
      <c r="AO23" s="222">
        <f t="shared" si="7"/>
        <v>0</v>
      </c>
      <c r="AP23" s="222">
        <f t="shared" si="7"/>
        <v>0</v>
      </c>
      <c r="AQ23" s="222">
        <f t="shared" si="7"/>
        <v>0</v>
      </c>
      <c r="AR23" s="222">
        <f t="shared" si="7"/>
        <v>0</v>
      </c>
      <c r="AS23" s="222">
        <f t="shared" si="7"/>
        <v>0</v>
      </c>
      <c r="AT23" s="222">
        <f t="shared" si="7"/>
        <v>0</v>
      </c>
      <c r="AU23" s="222">
        <f t="shared" si="7"/>
        <v>0</v>
      </c>
      <c r="AV23" s="222">
        <f t="shared" si="7"/>
        <v>0</v>
      </c>
      <c r="AW23" s="222">
        <f t="shared" si="7"/>
        <v>0</v>
      </c>
      <c r="AX23" s="222">
        <f t="shared" si="7"/>
        <v>0</v>
      </c>
      <c r="AY23" s="222">
        <f t="shared" si="7"/>
        <v>0</v>
      </c>
      <c r="AZ23" s="222">
        <f t="shared" si="7"/>
        <v>0</v>
      </c>
      <c r="BA23" s="225">
        <f t="shared" si="7"/>
        <v>0</v>
      </c>
      <c r="BB23" s="226"/>
    </row>
    <row r="24" spans="1:54" s="227" customFormat="1" ht="24.95" customHeight="1" x14ac:dyDescent="0.2">
      <c r="A24" s="297">
        <f t="shared" si="6"/>
        <v>19</v>
      </c>
      <c r="B24" s="298"/>
      <c r="C24" s="299"/>
      <c r="D24" s="315" t="s">
        <v>69</v>
      </c>
      <c r="E24" s="315" t="s">
        <v>46</v>
      </c>
      <c r="F24" s="324"/>
      <c r="G24" s="315" t="s">
        <v>26</v>
      </c>
      <c r="H24" s="297" t="str">
        <f t="shared" si="0"/>
        <v>Non</v>
      </c>
      <c r="I24" s="302">
        <f t="shared" si="1"/>
        <v>45</v>
      </c>
      <c r="J24" s="303"/>
      <c r="K24" s="303">
        <f t="shared" si="2"/>
        <v>0</v>
      </c>
      <c r="L24" s="304"/>
      <c r="M24" s="305"/>
      <c r="N24" s="306"/>
      <c r="O24" s="305"/>
      <c r="P24" s="306"/>
      <c r="Q24" s="307"/>
      <c r="R24" s="308"/>
      <c r="S24" s="305"/>
      <c r="T24" s="308"/>
      <c r="U24" s="307"/>
      <c r="V24" s="308"/>
      <c r="W24" s="305"/>
      <c r="X24" s="308"/>
      <c r="Y24" s="305"/>
      <c r="Z24" s="308"/>
      <c r="AA24" s="307"/>
      <c r="AB24" s="308"/>
      <c r="AC24" s="305"/>
      <c r="AD24" s="306"/>
      <c r="AE24" s="307"/>
      <c r="AF24" s="308"/>
      <c r="AG24" s="305"/>
      <c r="AH24" s="308"/>
      <c r="AI24" s="305"/>
      <c r="AJ24" s="307">
        <v>32</v>
      </c>
      <c r="AK24" s="309">
        <v>13</v>
      </c>
      <c r="AL24" s="222">
        <f t="shared" si="3"/>
        <v>32</v>
      </c>
      <c r="AM24" s="223">
        <f t="shared" si="4"/>
        <v>2</v>
      </c>
      <c r="AN24" s="224">
        <f t="shared" si="7"/>
        <v>0</v>
      </c>
      <c r="AO24" s="222">
        <f t="shared" si="7"/>
        <v>0</v>
      </c>
      <c r="AP24" s="222">
        <f t="shared" si="7"/>
        <v>0</v>
      </c>
      <c r="AQ24" s="222">
        <f t="shared" si="7"/>
        <v>0</v>
      </c>
      <c r="AR24" s="222">
        <f t="shared" si="7"/>
        <v>0</v>
      </c>
      <c r="AS24" s="222">
        <f t="shared" si="7"/>
        <v>0</v>
      </c>
      <c r="AT24" s="222">
        <f t="shared" si="7"/>
        <v>0</v>
      </c>
      <c r="AU24" s="222">
        <f t="shared" si="7"/>
        <v>0</v>
      </c>
      <c r="AV24" s="222">
        <f t="shared" si="7"/>
        <v>0</v>
      </c>
      <c r="AW24" s="222">
        <f t="shared" si="7"/>
        <v>0</v>
      </c>
      <c r="AX24" s="222">
        <f t="shared" si="7"/>
        <v>0</v>
      </c>
      <c r="AY24" s="222">
        <f t="shared" si="7"/>
        <v>0</v>
      </c>
      <c r="AZ24" s="222">
        <f t="shared" si="7"/>
        <v>0</v>
      </c>
      <c r="BA24" s="225">
        <f t="shared" si="7"/>
        <v>0</v>
      </c>
      <c r="BB24" s="226"/>
    </row>
    <row r="25" spans="1:54" s="227" customFormat="1" ht="24.95" customHeight="1" x14ac:dyDescent="0.2">
      <c r="A25" s="297">
        <f t="shared" si="6"/>
        <v>20</v>
      </c>
      <c r="B25" s="298"/>
      <c r="C25" s="323"/>
      <c r="D25" s="300" t="s">
        <v>233</v>
      </c>
      <c r="E25" s="300" t="s">
        <v>234</v>
      </c>
      <c r="F25" s="301"/>
      <c r="G25" s="300" t="s">
        <v>7</v>
      </c>
      <c r="H25" s="297" t="str">
        <f t="shared" si="0"/>
        <v>Non</v>
      </c>
      <c r="I25" s="302">
        <f t="shared" si="1"/>
        <v>37</v>
      </c>
      <c r="J25" s="303"/>
      <c r="K25" s="303">
        <f t="shared" si="2"/>
        <v>0</v>
      </c>
      <c r="L25" s="304"/>
      <c r="M25" s="305"/>
      <c r="N25" s="306">
        <v>20</v>
      </c>
      <c r="O25" s="305">
        <v>17</v>
      </c>
      <c r="P25" s="306"/>
      <c r="Q25" s="307"/>
      <c r="R25" s="308"/>
      <c r="S25" s="305"/>
      <c r="T25" s="308"/>
      <c r="U25" s="307"/>
      <c r="V25" s="308"/>
      <c r="W25" s="305"/>
      <c r="X25" s="308"/>
      <c r="Y25" s="305"/>
      <c r="Z25" s="308"/>
      <c r="AA25" s="307"/>
      <c r="AB25" s="308"/>
      <c r="AC25" s="305"/>
      <c r="AD25" s="306"/>
      <c r="AE25" s="307"/>
      <c r="AF25" s="308"/>
      <c r="AG25" s="305"/>
      <c r="AH25" s="308"/>
      <c r="AI25" s="305"/>
      <c r="AJ25" s="307"/>
      <c r="AK25" s="309"/>
      <c r="AL25" s="222">
        <f t="shared" si="3"/>
        <v>20</v>
      </c>
      <c r="AM25" s="223">
        <f t="shared" si="4"/>
        <v>2</v>
      </c>
      <c r="AN25" s="224">
        <f t="shared" si="7"/>
        <v>0</v>
      </c>
      <c r="AO25" s="222">
        <f t="shared" si="7"/>
        <v>0</v>
      </c>
      <c r="AP25" s="222">
        <f t="shared" si="7"/>
        <v>0</v>
      </c>
      <c r="AQ25" s="222">
        <f t="shared" si="7"/>
        <v>0</v>
      </c>
      <c r="AR25" s="222">
        <f t="shared" si="7"/>
        <v>0</v>
      </c>
      <c r="AS25" s="222">
        <f t="shared" si="7"/>
        <v>0</v>
      </c>
      <c r="AT25" s="222">
        <f t="shared" si="7"/>
        <v>0</v>
      </c>
      <c r="AU25" s="222">
        <f t="shared" si="7"/>
        <v>0</v>
      </c>
      <c r="AV25" s="222">
        <f t="shared" si="7"/>
        <v>0</v>
      </c>
      <c r="AW25" s="222">
        <f t="shared" si="7"/>
        <v>0</v>
      </c>
      <c r="AX25" s="222">
        <f t="shared" si="7"/>
        <v>0</v>
      </c>
      <c r="AY25" s="222">
        <f t="shared" si="7"/>
        <v>0</v>
      </c>
      <c r="AZ25" s="222">
        <f t="shared" si="7"/>
        <v>0</v>
      </c>
      <c r="BA25" s="225">
        <f t="shared" si="7"/>
        <v>0</v>
      </c>
      <c r="BB25" s="226"/>
    </row>
    <row r="26" spans="1:54" s="227" customFormat="1" ht="24.95" customHeight="1" x14ac:dyDescent="0.2">
      <c r="A26" s="297">
        <f t="shared" si="6"/>
        <v>21</v>
      </c>
      <c r="B26" s="298"/>
      <c r="C26" s="323"/>
      <c r="D26" s="315" t="s">
        <v>237</v>
      </c>
      <c r="E26" s="315" t="s">
        <v>238</v>
      </c>
      <c r="F26" s="324"/>
      <c r="G26" s="315" t="s">
        <v>189</v>
      </c>
      <c r="H26" s="297" t="str">
        <f t="shared" si="0"/>
        <v>Non</v>
      </c>
      <c r="I26" s="302">
        <f t="shared" si="1"/>
        <v>34</v>
      </c>
      <c r="J26" s="303"/>
      <c r="K26" s="303">
        <f t="shared" si="2"/>
        <v>0</v>
      </c>
      <c r="L26" s="304"/>
      <c r="M26" s="305"/>
      <c r="N26" s="306">
        <v>18</v>
      </c>
      <c r="O26" s="305">
        <v>16</v>
      </c>
      <c r="P26" s="306"/>
      <c r="Q26" s="307"/>
      <c r="R26" s="308"/>
      <c r="S26" s="305"/>
      <c r="T26" s="308"/>
      <c r="U26" s="307"/>
      <c r="V26" s="308"/>
      <c r="W26" s="305"/>
      <c r="X26" s="308"/>
      <c r="Y26" s="305"/>
      <c r="Z26" s="308"/>
      <c r="AA26" s="307"/>
      <c r="AB26" s="308"/>
      <c r="AC26" s="305"/>
      <c r="AD26" s="306"/>
      <c r="AE26" s="307"/>
      <c r="AF26" s="308"/>
      <c r="AG26" s="305"/>
      <c r="AH26" s="308"/>
      <c r="AI26" s="305"/>
      <c r="AJ26" s="307"/>
      <c r="AK26" s="309"/>
      <c r="AL26" s="222">
        <f t="shared" si="3"/>
        <v>18</v>
      </c>
      <c r="AM26" s="223">
        <f t="shared" si="4"/>
        <v>2</v>
      </c>
      <c r="AN26" s="224">
        <f t="shared" si="7"/>
        <v>0</v>
      </c>
      <c r="AO26" s="222">
        <f t="shared" si="7"/>
        <v>0</v>
      </c>
      <c r="AP26" s="222">
        <f t="shared" si="7"/>
        <v>0</v>
      </c>
      <c r="AQ26" s="222">
        <f t="shared" si="7"/>
        <v>0</v>
      </c>
      <c r="AR26" s="222">
        <f t="shared" si="7"/>
        <v>0</v>
      </c>
      <c r="AS26" s="222">
        <f t="shared" si="7"/>
        <v>0</v>
      </c>
      <c r="AT26" s="222">
        <f t="shared" si="7"/>
        <v>0</v>
      </c>
      <c r="AU26" s="222">
        <f t="shared" si="7"/>
        <v>0</v>
      </c>
      <c r="AV26" s="222">
        <f t="shared" si="7"/>
        <v>0</v>
      </c>
      <c r="AW26" s="222">
        <f t="shared" si="7"/>
        <v>0</v>
      </c>
      <c r="AX26" s="222">
        <f t="shared" si="7"/>
        <v>0</v>
      </c>
      <c r="AY26" s="222">
        <f t="shared" si="7"/>
        <v>0</v>
      </c>
      <c r="AZ26" s="222">
        <f t="shared" si="7"/>
        <v>0</v>
      </c>
      <c r="BA26" s="225">
        <f t="shared" si="7"/>
        <v>0</v>
      </c>
      <c r="BB26" s="226"/>
    </row>
    <row r="27" spans="1:54" s="227" customFormat="1" ht="24.95" customHeight="1" x14ac:dyDescent="0.2">
      <c r="A27" s="297">
        <f t="shared" si="6"/>
        <v>22</v>
      </c>
      <c r="B27" s="298"/>
      <c r="C27" s="323"/>
      <c r="D27" s="300" t="s">
        <v>240</v>
      </c>
      <c r="E27" s="300" t="s">
        <v>241</v>
      </c>
      <c r="F27" s="301"/>
      <c r="G27" s="300" t="s">
        <v>27</v>
      </c>
      <c r="H27" s="297" t="str">
        <f t="shared" si="0"/>
        <v>Non</v>
      </c>
      <c r="I27" s="302">
        <f t="shared" si="1"/>
        <v>33</v>
      </c>
      <c r="J27" s="303"/>
      <c r="K27" s="303">
        <f t="shared" si="2"/>
        <v>0</v>
      </c>
      <c r="L27" s="304"/>
      <c r="M27" s="305"/>
      <c r="N27" s="306">
        <v>15</v>
      </c>
      <c r="O27" s="305">
        <v>18</v>
      </c>
      <c r="P27" s="306"/>
      <c r="Q27" s="307"/>
      <c r="R27" s="308"/>
      <c r="S27" s="305"/>
      <c r="T27" s="308"/>
      <c r="U27" s="307"/>
      <c r="V27" s="308"/>
      <c r="W27" s="305"/>
      <c r="X27" s="308"/>
      <c r="Y27" s="305"/>
      <c r="Z27" s="308"/>
      <c r="AA27" s="307"/>
      <c r="AB27" s="308"/>
      <c r="AC27" s="305"/>
      <c r="AD27" s="306"/>
      <c r="AE27" s="307"/>
      <c r="AF27" s="308"/>
      <c r="AG27" s="305"/>
      <c r="AH27" s="308"/>
      <c r="AI27" s="305"/>
      <c r="AJ27" s="307"/>
      <c r="AK27" s="309"/>
      <c r="AL27" s="222">
        <f t="shared" si="3"/>
        <v>18</v>
      </c>
      <c r="AM27" s="223">
        <f t="shared" si="4"/>
        <v>2</v>
      </c>
      <c r="AN27" s="224">
        <f t="shared" si="7"/>
        <v>0</v>
      </c>
      <c r="AO27" s="222">
        <f t="shared" si="7"/>
        <v>0</v>
      </c>
      <c r="AP27" s="222">
        <f t="shared" si="7"/>
        <v>0</v>
      </c>
      <c r="AQ27" s="222">
        <f t="shared" si="7"/>
        <v>0</v>
      </c>
      <c r="AR27" s="222">
        <f t="shared" si="7"/>
        <v>0</v>
      </c>
      <c r="AS27" s="222">
        <f t="shared" si="7"/>
        <v>0</v>
      </c>
      <c r="AT27" s="222">
        <f t="shared" si="7"/>
        <v>0</v>
      </c>
      <c r="AU27" s="222">
        <f t="shared" si="7"/>
        <v>0</v>
      </c>
      <c r="AV27" s="222">
        <f t="shared" si="7"/>
        <v>0</v>
      </c>
      <c r="AW27" s="222">
        <f t="shared" si="7"/>
        <v>0</v>
      </c>
      <c r="AX27" s="222">
        <f t="shared" si="7"/>
        <v>0</v>
      </c>
      <c r="AY27" s="222">
        <f t="shared" si="7"/>
        <v>0</v>
      </c>
      <c r="AZ27" s="222">
        <f t="shared" si="7"/>
        <v>0</v>
      </c>
      <c r="BA27" s="225">
        <f t="shared" si="7"/>
        <v>0</v>
      </c>
      <c r="BB27" s="226"/>
    </row>
    <row r="28" spans="1:54" s="227" customFormat="1" ht="24.95" customHeight="1" x14ac:dyDescent="0.2">
      <c r="A28" s="297">
        <f t="shared" si="6"/>
        <v>23</v>
      </c>
      <c r="B28" s="298"/>
      <c r="C28" s="299"/>
      <c r="D28" s="300" t="s">
        <v>335</v>
      </c>
      <c r="E28" s="300" t="s">
        <v>196</v>
      </c>
      <c r="F28" s="301"/>
      <c r="G28" s="300" t="s">
        <v>38</v>
      </c>
      <c r="H28" s="297" t="str">
        <f t="shared" si="0"/>
        <v>Non</v>
      </c>
      <c r="I28" s="302">
        <f t="shared" si="1"/>
        <v>32</v>
      </c>
      <c r="J28" s="303"/>
      <c r="K28" s="303">
        <f t="shared" si="2"/>
        <v>0</v>
      </c>
      <c r="L28" s="304"/>
      <c r="M28" s="305"/>
      <c r="N28" s="306"/>
      <c r="O28" s="305"/>
      <c r="P28" s="306"/>
      <c r="Q28" s="307"/>
      <c r="R28" s="308"/>
      <c r="S28" s="305"/>
      <c r="T28" s="308"/>
      <c r="U28" s="307"/>
      <c r="V28" s="308"/>
      <c r="W28" s="305"/>
      <c r="X28" s="308"/>
      <c r="Y28" s="305"/>
      <c r="Z28" s="308"/>
      <c r="AA28" s="307"/>
      <c r="AB28" s="308"/>
      <c r="AC28" s="305"/>
      <c r="AD28" s="306"/>
      <c r="AE28" s="307"/>
      <c r="AF28" s="308"/>
      <c r="AG28" s="305"/>
      <c r="AH28" s="308"/>
      <c r="AI28" s="305"/>
      <c r="AJ28" s="307">
        <v>15</v>
      </c>
      <c r="AK28" s="309">
        <v>17</v>
      </c>
      <c r="AL28" s="222">
        <f t="shared" si="3"/>
        <v>17</v>
      </c>
      <c r="AM28" s="223">
        <f t="shared" si="4"/>
        <v>2</v>
      </c>
      <c r="AN28" s="224">
        <f t="shared" si="7"/>
        <v>0</v>
      </c>
      <c r="AO28" s="222">
        <f t="shared" si="7"/>
        <v>0</v>
      </c>
      <c r="AP28" s="222">
        <f t="shared" si="7"/>
        <v>0</v>
      </c>
      <c r="AQ28" s="222">
        <f t="shared" si="7"/>
        <v>0</v>
      </c>
      <c r="AR28" s="222">
        <f t="shared" si="7"/>
        <v>0</v>
      </c>
      <c r="AS28" s="222">
        <f t="shared" si="7"/>
        <v>0</v>
      </c>
      <c r="AT28" s="222">
        <f t="shared" si="7"/>
        <v>0</v>
      </c>
      <c r="AU28" s="222">
        <f t="shared" si="7"/>
        <v>0</v>
      </c>
      <c r="AV28" s="222">
        <f t="shared" si="7"/>
        <v>0</v>
      </c>
      <c r="AW28" s="222">
        <f t="shared" si="7"/>
        <v>0</v>
      </c>
      <c r="AX28" s="222">
        <f t="shared" si="7"/>
        <v>0</v>
      </c>
      <c r="AY28" s="222">
        <f t="shared" si="7"/>
        <v>0</v>
      </c>
      <c r="AZ28" s="222">
        <f t="shared" si="7"/>
        <v>0</v>
      </c>
      <c r="BA28" s="225">
        <f t="shared" si="7"/>
        <v>0</v>
      </c>
      <c r="BB28" s="226"/>
    </row>
    <row r="29" spans="1:54" s="227" customFormat="1" ht="24.95" customHeight="1" x14ac:dyDescent="0.2">
      <c r="A29" s="297">
        <f t="shared" si="6"/>
        <v>24</v>
      </c>
      <c r="B29" s="298" t="s">
        <v>327</v>
      </c>
      <c r="C29" s="323"/>
      <c r="D29" s="315" t="s">
        <v>124</v>
      </c>
      <c r="E29" s="315" t="s">
        <v>125</v>
      </c>
      <c r="F29" s="324"/>
      <c r="G29" s="315" t="s">
        <v>29</v>
      </c>
      <c r="H29" s="297" t="str">
        <f t="shared" si="0"/>
        <v>Non</v>
      </c>
      <c r="I29" s="302">
        <f t="shared" si="1"/>
        <v>30</v>
      </c>
      <c r="J29" s="303"/>
      <c r="K29" s="303">
        <f t="shared" si="2"/>
        <v>0</v>
      </c>
      <c r="L29" s="304">
        <v>17</v>
      </c>
      <c r="M29" s="305">
        <v>13</v>
      </c>
      <c r="N29" s="306"/>
      <c r="O29" s="305"/>
      <c r="P29" s="306"/>
      <c r="Q29" s="307"/>
      <c r="R29" s="308"/>
      <c r="S29" s="305"/>
      <c r="T29" s="308"/>
      <c r="U29" s="307"/>
      <c r="V29" s="308"/>
      <c r="W29" s="305"/>
      <c r="X29" s="308"/>
      <c r="Y29" s="305"/>
      <c r="Z29" s="308"/>
      <c r="AA29" s="307"/>
      <c r="AB29" s="308"/>
      <c r="AC29" s="305"/>
      <c r="AD29" s="306"/>
      <c r="AE29" s="307"/>
      <c r="AF29" s="308"/>
      <c r="AG29" s="305"/>
      <c r="AH29" s="308"/>
      <c r="AI29" s="305"/>
      <c r="AJ29" s="307"/>
      <c r="AK29" s="309"/>
      <c r="AL29" s="222">
        <f t="shared" si="3"/>
        <v>17</v>
      </c>
      <c r="AM29" s="223">
        <f t="shared" si="4"/>
        <v>2</v>
      </c>
      <c r="AN29" s="224">
        <f t="shared" si="7"/>
        <v>0</v>
      </c>
      <c r="AO29" s="222">
        <f t="shared" si="7"/>
        <v>0</v>
      </c>
      <c r="AP29" s="222">
        <f t="shared" si="7"/>
        <v>0</v>
      </c>
      <c r="AQ29" s="222">
        <f t="shared" si="7"/>
        <v>0</v>
      </c>
      <c r="AR29" s="222">
        <f t="shared" si="7"/>
        <v>0</v>
      </c>
      <c r="AS29" s="222">
        <f t="shared" si="7"/>
        <v>0</v>
      </c>
      <c r="AT29" s="222">
        <f t="shared" si="7"/>
        <v>0</v>
      </c>
      <c r="AU29" s="222">
        <f t="shared" si="7"/>
        <v>0</v>
      </c>
      <c r="AV29" s="222">
        <f t="shared" si="7"/>
        <v>0</v>
      </c>
      <c r="AW29" s="222">
        <f t="shared" si="7"/>
        <v>0</v>
      </c>
      <c r="AX29" s="222">
        <f t="shared" si="7"/>
        <v>0</v>
      </c>
      <c r="AY29" s="222">
        <f t="shared" si="7"/>
        <v>0</v>
      </c>
      <c r="AZ29" s="222">
        <f t="shared" si="7"/>
        <v>0</v>
      </c>
      <c r="BA29" s="225">
        <f t="shared" si="7"/>
        <v>0</v>
      </c>
      <c r="BB29" s="226"/>
    </row>
    <row r="30" spans="1:54" s="227" customFormat="1" ht="24.95" customHeight="1" x14ac:dyDescent="0.2">
      <c r="A30" s="297">
        <f t="shared" si="6"/>
        <v>25</v>
      </c>
      <c r="B30" s="298" t="s">
        <v>327</v>
      </c>
      <c r="C30" s="299"/>
      <c r="D30" s="315" t="s">
        <v>126</v>
      </c>
      <c r="E30" s="315" t="s">
        <v>127</v>
      </c>
      <c r="F30" s="324"/>
      <c r="G30" s="315" t="s">
        <v>30</v>
      </c>
      <c r="H30" s="297" t="str">
        <f t="shared" si="0"/>
        <v>Non</v>
      </c>
      <c r="I30" s="302">
        <f t="shared" si="1"/>
        <v>30</v>
      </c>
      <c r="J30" s="303"/>
      <c r="K30" s="303">
        <f t="shared" si="2"/>
        <v>0</v>
      </c>
      <c r="L30" s="304">
        <v>16</v>
      </c>
      <c r="M30" s="305">
        <v>14</v>
      </c>
      <c r="N30" s="306"/>
      <c r="O30" s="305"/>
      <c r="P30" s="306"/>
      <c r="Q30" s="307"/>
      <c r="R30" s="308"/>
      <c r="S30" s="305"/>
      <c r="T30" s="308"/>
      <c r="U30" s="307"/>
      <c r="V30" s="308"/>
      <c r="W30" s="305"/>
      <c r="X30" s="308"/>
      <c r="Y30" s="305"/>
      <c r="Z30" s="308"/>
      <c r="AA30" s="307"/>
      <c r="AB30" s="308"/>
      <c r="AC30" s="305"/>
      <c r="AD30" s="306"/>
      <c r="AE30" s="307"/>
      <c r="AF30" s="308"/>
      <c r="AG30" s="305"/>
      <c r="AH30" s="308"/>
      <c r="AI30" s="305"/>
      <c r="AJ30" s="307"/>
      <c r="AK30" s="309"/>
      <c r="AL30" s="222">
        <f t="shared" si="3"/>
        <v>16</v>
      </c>
      <c r="AM30" s="223">
        <f t="shared" si="4"/>
        <v>2</v>
      </c>
      <c r="AN30" s="224">
        <f t="shared" si="7"/>
        <v>0</v>
      </c>
      <c r="AO30" s="222">
        <f t="shared" si="7"/>
        <v>0</v>
      </c>
      <c r="AP30" s="222">
        <f t="shared" si="7"/>
        <v>0</v>
      </c>
      <c r="AQ30" s="222">
        <f t="shared" si="7"/>
        <v>0</v>
      </c>
      <c r="AR30" s="222">
        <f t="shared" si="7"/>
        <v>0</v>
      </c>
      <c r="AS30" s="222">
        <f t="shared" si="7"/>
        <v>0</v>
      </c>
      <c r="AT30" s="222">
        <f t="shared" si="7"/>
        <v>0</v>
      </c>
      <c r="AU30" s="222">
        <f t="shared" si="7"/>
        <v>0</v>
      </c>
      <c r="AV30" s="222">
        <f t="shared" si="7"/>
        <v>0</v>
      </c>
      <c r="AW30" s="222">
        <f t="shared" si="7"/>
        <v>0</v>
      </c>
      <c r="AX30" s="222">
        <f t="shared" si="7"/>
        <v>0</v>
      </c>
      <c r="AY30" s="222">
        <f t="shared" si="7"/>
        <v>0</v>
      </c>
      <c r="AZ30" s="222">
        <f t="shared" si="7"/>
        <v>0</v>
      </c>
      <c r="BA30" s="225">
        <f t="shared" si="7"/>
        <v>0</v>
      </c>
      <c r="BB30" s="226"/>
    </row>
    <row r="31" spans="1:54" s="227" customFormat="1" ht="24.95" customHeight="1" x14ac:dyDescent="0.2">
      <c r="A31" s="297">
        <f t="shared" si="6"/>
        <v>26</v>
      </c>
      <c r="B31" s="298"/>
      <c r="C31" s="323"/>
      <c r="D31" s="300" t="s">
        <v>230</v>
      </c>
      <c r="E31" s="300" t="s">
        <v>239</v>
      </c>
      <c r="F31" s="301"/>
      <c r="G31" s="315" t="s">
        <v>50</v>
      </c>
      <c r="H31" s="297" t="str">
        <f t="shared" si="0"/>
        <v>Non</v>
      </c>
      <c r="I31" s="302">
        <f t="shared" si="1"/>
        <v>23</v>
      </c>
      <c r="J31" s="303"/>
      <c r="K31" s="303">
        <f t="shared" si="2"/>
        <v>0</v>
      </c>
      <c r="L31" s="304"/>
      <c r="M31" s="305"/>
      <c r="N31" s="306">
        <v>16</v>
      </c>
      <c r="O31" s="305">
        <v>7</v>
      </c>
      <c r="P31" s="306"/>
      <c r="Q31" s="307"/>
      <c r="R31" s="308"/>
      <c r="S31" s="305"/>
      <c r="T31" s="308"/>
      <c r="U31" s="307"/>
      <c r="V31" s="308"/>
      <c r="W31" s="305"/>
      <c r="X31" s="308"/>
      <c r="Y31" s="305"/>
      <c r="Z31" s="308"/>
      <c r="AA31" s="307"/>
      <c r="AB31" s="308"/>
      <c r="AC31" s="305"/>
      <c r="AD31" s="306"/>
      <c r="AE31" s="307"/>
      <c r="AF31" s="308"/>
      <c r="AG31" s="305"/>
      <c r="AH31" s="308"/>
      <c r="AI31" s="305"/>
      <c r="AJ31" s="307"/>
      <c r="AK31" s="309"/>
      <c r="AL31" s="222">
        <f t="shared" si="3"/>
        <v>16</v>
      </c>
      <c r="AM31" s="223">
        <f t="shared" si="4"/>
        <v>2</v>
      </c>
      <c r="AN31" s="224">
        <f t="shared" si="7"/>
        <v>0</v>
      </c>
      <c r="AO31" s="222">
        <f t="shared" si="7"/>
        <v>0</v>
      </c>
      <c r="AP31" s="222">
        <f t="shared" si="7"/>
        <v>0</v>
      </c>
      <c r="AQ31" s="222">
        <f t="shared" si="7"/>
        <v>0</v>
      </c>
      <c r="AR31" s="222">
        <f t="shared" si="7"/>
        <v>0</v>
      </c>
      <c r="AS31" s="222">
        <f t="shared" si="7"/>
        <v>0</v>
      </c>
      <c r="AT31" s="222">
        <f t="shared" si="7"/>
        <v>0</v>
      </c>
      <c r="AU31" s="222">
        <f t="shared" si="7"/>
        <v>0</v>
      </c>
      <c r="AV31" s="222">
        <f t="shared" si="7"/>
        <v>0</v>
      </c>
      <c r="AW31" s="222">
        <f t="shared" si="7"/>
        <v>0</v>
      </c>
      <c r="AX31" s="222">
        <f t="shared" si="7"/>
        <v>0</v>
      </c>
      <c r="AY31" s="222">
        <f t="shared" si="7"/>
        <v>0</v>
      </c>
      <c r="AZ31" s="222">
        <f t="shared" si="7"/>
        <v>0</v>
      </c>
      <c r="BA31" s="225">
        <f t="shared" si="7"/>
        <v>0</v>
      </c>
      <c r="BB31" s="226"/>
    </row>
    <row r="32" spans="1:54" s="227" customFormat="1" ht="24.95" customHeight="1" x14ac:dyDescent="0.2">
      <c r="A32" s="297">
        <f t="shared" si="6"/>
        <v>27</v>
      </c>
      <c r="B32" s="298" t="s">
        <v>327</v>
      </c>
      <c r="C32" s="323"/>
      <c r="D32" s="300" t="s">
        <v>247</v>
      </c>
      <c r="E32" s="300" t="s">
        <v>123</v>
      </c>
      <c r="F32" s="301"/>
      <c r="G32" s="300" t="s">
        <v>50</v>
      </c>
      <c r="H32" s="297" t="str">
        <f t="shared" si="0"/>
        <v>Non</v>
      </c>
      <c r="I32" s="302">
        <f t="shared" si="1"/>
        <v>20</v>
      </c>
      <c r="J32" s="303"/>
      <c r="K32" s="303">
        <f t="shared" si="2"/>
        <v>0</v>
      </c>
      <c r="L32" s="304"/>
      <c r="M32" s="305"/>
      <c r="N32" s="306">
        <v>9</v>
      </c>
      <c r="O32" s="305">
        <v>11</v>
      </c>
      <c r="P32" s="306"/>
      <c r="Q32" s="307"/>
      <c r="R32" s="308"/>
      <c r="S32" s="305"/>
      <c r="T32" s="308"/>
      <c r="U32" s="307"/>
      <c r="V32" s="308"/>
      <c r="W32" s="305"/>
      <c r="X32" s="308"/>
      <c r="Y32" s="305"/>
      <c r="Z32" s="308"/>
      <c r="AA32" s="307"/>
      <c r="AB32" s="308"/>
      <c r="AC32" s="305"/>
      <c r="AD32" s="306"/>
      <c r="AE32" s="307"/>
      <c r="AF32" s="308"/>
      <c r="AG32" s="305"/>
      <c r="AH32" s="308"/>
      <c r="AI32" s="305"/>
      <c r="AJ32" s="307"/>
      <c r="AK32" s="309"/>
      <c r="AL32" s="222">
        <f t="shared" si="3"/>
        <v>11</v>
      </c>
      <c r="AM32" s="223">
        <f t="shared" si="4"/>
        <v>2</v>
      </c>
      <c r="AN32" s="224">
        <f t="shared" si="7"/>
        <v>0</v>
      </c>
      <c r="AO32" s="222">
        <f t="shared" si="7"/>
        <v>0</v>
      </c>
      <c r="AP32" s="222">
        <f t="shared" si="7"/>
        <v>0</v>
      </c>
      <c r="AQ32" s="222">
        <f t="shared" si="7"/>
        <v>0</v>
      </c>
      <c r="AR32" s="222">
        <f t="shared" si="7"/>
        <v>0</v>
      </c>
      <c r="AS32" s="222">
        <f t="shared" si="7"/>
        <v>0</v>
      </c>
      <c r="AT32" s="222">
        <f t="shared" si="7"/>
        <v>0</v>
      </c>
      <c r="AU32" s="222">
        <f t="shared" si="7"/>
        <v>0</v>
      </c>
      <c r="AV32" s="222">
        <f t="shared" si="7"/>
        <v>0</v>
      </c>
      <c r="AW32" s="222">
        <f t="shared" si="7"/>
        <v>0</v>
      </c>
      <c r="AX32" s="222">
        <f t="shared" si="7"/>
        <v>0</v>
      </c>
      <c r="AY32" s="222">
        <f t="shared" si="7"/>
        <v>0</v>
      </c>
      <c r="AZ32" s="222">
        <f t="shared" si="7"/>
        <v>0</v>
      </c>
      <c r="BA32" s="225">
        <f t="shared" si="7"/>
        <v>0</v>
      </c>
      <c r="BB32" s="226"/>
    </row>
    <row r="33" spans="1:54" s="227" customFormat="1" ht="24.95" customHeight="1" x14ac:dyDescent="0.2">
      <c r="A33" s="297">
        <f t="shared" si="6"/>
        <v>28</v>
      </c>
      <c r="B33" s="298"/>
      <c r="C33" s="323"/>
      <c r="D33" s="300" t="s">
        <v>244</v>
      </c>
      <c r="E33" s="300" t="s">
        <v>102</v>
      </c>
      <c r="F33" s="301"/>
      <c r="G33" s="315" t="s">
        <v>189</v>
      </c>
      <c r="H33" s="297" t="str">
        <f t="shared" si="0"/>
        <v>Non</v>
      </c>
      <c r="I33" s="302">
        <f t="shared" si="1"/>
        <v>18</v>
      </c>
      <c r="J33" s="303"/>
      <c r="K33" s="303">
        <f t="shared" si="2"/>
        <v>0</v>
      </c>
      <c r="L33" s="304"/>
      <c r="M33" s="305"/>
      <c r="N33" s="306">
        <v>12</v>
      </c>
      <c r="O33" s="305">
        <v>6</v>
      </c>
      <c r="P33" s="306"/>
      <c r="Q33" s="307"/>
      <c r="R33" s="308"/>
      <c r="S33" s="305"/>
      <c r="T33" s="308"/>
      <c r="U33" s="307"/>
      <c r="V33" s="308"/>
      <c r="W33" s="305"/>
      <c r="X33" s="308"/>
      <c r="Y33" s="305"/>
      <c r="Z33" s="308"/>
      <c r="AA33" s="307"/>
      <c r="AB33" s="308"/>
      <c r="AC33" s="305"/>
      <c r="AD33" s="306"/>
      <c r="AE33" s="307"/>
      <c r="AF33" s="308"/>
      <c r="AG33" s="305"/>
      <c r="AH33" s="308"/>
      <c r="AI33" s="305"/>
      <c r="AJ33" s="307"/>
      <c r="AK33" s="309"/>
      <c r="AL33" s="222">
        <f t="shared" si="3"/>
        <v>12</v>
      </c>
      <c r="AM33" s="223">
        <f t="shared" si="4"/>
        <v>2</v>
      </c>
      <c r="AN33" s="224">
        <f t="shared" si="7"/>
        <v>0</v>
      </c>
      <c r="AO33" s="222">
        <f t="shared" si="7"/>
        <v>0</v>
      </c>
      <c r="AP33" s="222">
        <f t="shared" si="7"/>
        <v>0</v>
      </c>
      <c r="AQ33" s="222">
        <f t="shared" si="7"/>
        <v>0</v>
      </c>
      <c r="AR33" s="222">
        <f t="shared" si="7"/>
        <v>0</v>
      </c>
      <c r="AS33" s="222">
        <f t="shared" si="7"/>
        <v>0</v>
      </c>
      <c r="AT33" s="222">
        <f t="shared" si="7"/>
        <v>0</v>
      </c>
      <c r="AU33" s="222">
        <f t="shared" si="7"/>
        <v>0</v>
      </c>
      <c r="AV33" s="222">
        <f t="shared" si="7"/>
        <v>0</v>
      </c>
      <c r="AW33" s="222">
        <f t="shared" si="7"/>
        <v>0</v>
      </c>
      <c r="AX33" s="222">
        <f t="shared" si="7"/>
        <v>0</v>
      </c>
      <c r="AY33" s="222">
        <f t="shared" si="7"/>
        <v>0</v>
      </c>
      <c r="AZ33" s="222">
        <f t="shared" si="7"/>
        <v>0</v>
      </c>
      <c r="BA33" s="225">
        <f t="shared" si="7"/>
        <v>0</v>
      </c>
      <c r="BB33" s="226"/>
    </row>
    <row r="34" spans="1:54" s="227" customFormat="1" ht="24.95" customHeight="1" x14ac:dyDescent="0.2">
      <c r="A34" s="297">
        <f t="shared" si="6"/>
        <v>29</v>
      </c>
      <c r="B34" s="298"/>
      <c r="C34" s="299"/>
      <c r="D34" s="315" t="s">
        <v>248</v>
      </c>
      <c r="E34" s="315" t="s">
        <v>249</v>
      </c>
      <c r="F34" s="324"/>
      <c r="G34" s="315" t="s">
        <v>26</v>
      </c>
      <c r="H34" s="297" t="str">
        <f t="shared" si="0"/>
        <v>Non</v>
      </c>
      <c r="I34" s="302">
        <f t="shared" si="1"/>
        <v>18</v>
      </c>
      <c r="J34" s="303"/>
      <c r="K34" s="303">
        <f t="shared" si="2"/>
        <v>0</v>
      </c>
      <c r="L34" s="304"/>
      <c r="M34" s="305"/>
      <c r="N34" s="306">
        <v>8</v>
      </c>
      <c r="O34" s="305">
        <v>10</v>
      </c>
      <c r="P34" s="306"/>
      <c r="Q34" s="307"/>
      <c r="R34" s="308"/>
      <c r="S34" s="305"/>
      <c r="T34" s="308"/>
      <c r="U34" s="307"/>
      <c r="V34" s="308"/>
      <c r="W34" s="305"/>
      <c r="X34" s="308"/>
      <c r="Y34" s="305"/>
      <c r="Z34" s="308"/>
      <c r="AA34" s="307"/>
      <c r="AB34" s="308"/>
      <c r="AC34" s="305"/>
      <c r="AD34" s="306"/>
      <c r="AE34" s="307"/>
      <c r="AF34" s="308"/>
      <c r="AG34" s="305"/>
      <c r="AH34" s="308"/>
      <c r="AI34" s="305"/>
      <c r="AJ34" s="307"/>
      <c r="AK34" s="309"/>
      <c r="AL34" s="222">
        <f t="shared" si="3"/>
        <v>10</v>
      </c>
      <c r="AM34" s="223">
        <f t="shared" si="4"/>
        <v>2</v>
      </c>
      <c r="AN34" s="224">
        <f t="shared" si="7"/>
        <v>0</v>
      </c>
      <c r="AO34" s="222">
        <f t="shared" si="7"/>
        <v>0</v>
      </c>
      <c r="AP34" s="222">
        <f t="shared" si="7"/>
        <v>0</v>
      </c>
      <c r="AQ34" s="222">
        <f t="shared" si="7"/>
        <v>0</v>
      </c>
      <c r="AR34" s="222">
        <f t="shared" si="7"/>
        <v>0</v>
      </c>
      <c r="AS34" s="222">
        <f t="shared" si="7"/>
        <v>0</v>
      </c>
      <c r="AT34" s="222">
        <f t="shared" si="7"/>
        <v>0</v>
      </c>
      <c r="AU34" s="222">
        <f t="shared" si="7"/>
        <v>0</v>
      </c>
      <c r="AV34" s="222">
        <f t="shared" si="7"/>
        <v>0</v>
      </c>
      <c r="AW34" s="222">
        <f t="shared" si="7"/>
        <v>0</v>
      </c>
      <c r="AX34" s="222">
        <f t="shared" si="7"/>
        <v>0</v>
      </c>
      <c r="AY34" s="222">
        <f t="shared" si="7"/>
        <v>0</v>
      </c>
      <c r="AZ34" s="222">
        <f t="shared" si="7"/>
        <v>0</v>
      </c>
      <c r="BA34" s="225">
        <f t="shared" si="7"/>
        <v>0</v>
      </c>
      <c r="BB34" s="226"/>
    </row>
    <row r="35" spans="1:54" s="227" customFormat="1" ht="24.95" customHeight="1" x14ac:dyDescent="0.2">
      <c r="A35" s="297">
        <f t="shared" ref="A35:A44" si="8">A34+1</f>
        <v>30</v>
      </c>
      <c r="B35" s="298"/>
      <c r="C35" s="323"/>
      <c r="D35" s="300" t="s">
        <v>250</v>
      </c>
      <c r="E35" s="300" t="s">
        <v>102</v>
      </c>
      <c r="F35" s="301"/>
      <c r="G35" s="300" t="s">
        <v>48</v>
      </c>
      <c r="H35" s="297" t="str">
        <f t="shared" si="0"/>
        <v>Non</v>
      </c>
      <c r="I35" s="302">
        <f t="shared" si="1"/>
        <v>16</v>
      </c>
      <c r="J35" s="303"/>
      <c r="K35" s="303">
        <f t="shared" si="2"/>
        <v>0</v>
      </c>
      <c r="L35" s="304"/>
      <c r="M35" s="305"/>
      <c r="N35" s="306">
        <v>7</v>
      </c>
      <c r="O35" s="305">
        <v>9</v>
      </c>
      <c r="P35" s="306"/>
      <c r="Q35" s="307"/>
      <c r="R35" s="308"/>
      <c r="S35" s="305"/>
      <c r="T35" s="308"/>
      <c r="U35" s="307"/>
      <c r="V35" s="308"/>
      <c r="W35" s="305"/>
      <c r="X35" s="308"/>
      <c r="Y35" s="305"/>
      <c r="Z35" s="308"/>
      <c r="AA35" s="307"/>
      <c r="AB35" s="308"/>
      <c r="AC35" s="305"/>
      <c r="AD35" s="306"/>
      <c r="AE35" s="307"/>
      <c r="AF35" s="308"/>
      <c r="AG35" s="305"/>
      <c r="AH35" s="308"/>
      <c r="AI35" s="305"/>
      <c r="AJ35" s="307"/>
      <c r="AK35" s="309"/>
      <c r="AL35" s="222">
        <f t="shared" si="3"/>
        <v>9</v>
      </c>
      <c r="AM35" s="223">
        <f t="shared" si="4"/>
        <v>2</v>
      </c>
      <c r="AN35" s="224">
        <f t="shared" si="7"/>
        <v>0</v>
      </c>
      <c r="AO35" s="222">
        <f t="shared" si="7"/>
        <v>0</v>
      </c>
      <c r="AP35" s="222">
        <f t="shared" si="7"/>
        <v>0</v>
      </c>
      <c r="AQ35" s="222">
        <f t="shared" si="7"/>
        <v>0</v>
      </c>
      <c r="AR35" s="222">
        <f t="shared" si="7"/>
        <v>0</v>
      </c>
      <c r="AS35" s="222">
        <f t="shared" si="7"/>
        <v>0</v>
      </c>
      <c r="AT35" s="222">
        <f t="shared" si="7"/>
        <v>0</v>
      </c>
      <c r="AU35" s="222">
        <f t="shared" si="7"/>
        <v>0</v>
      </c>
      <c r="AV35" s="222">
        <f t="shared" si="7"/>
        <v>0</v>
      </c>
      <c r="AW35" s="222">
        <f t="shared" si="7"/>
        <v>0</v>
      </c>
      <c r="AX35" s="222">
        <f t="shared" si="7"/>
        <v>0</v>
      </c>
      <c r="AY35" s="222">
        <f t="shared" si="7"/>
        <v>0</v>
      </c>
      <c r="AZ35" s="222">
        <f t="shared" si="7"/>
        <v>0</v>
      </c>
      <c r="BA35" s="225">
        <f t="shared" si="7"/>
        <v>0</v>
      </c>
      <c r="BB35" s="226"/>
    </row>
    <row r="36" spans="1:54" s="227" customFormat="1" ht="24.95" customHeight="1" thickBot="1" x14ac:dyDescent="0.25">
      <c r="A36" s="297">
        <f t="shared" si="8"/>
        <v>31</v>
      </c>
      <c r="B36" s="298"/>
      <c r="C36" s="299"/>
      <c r="D36" s="300" t="s">
        <v>333</v>
      </c>
      <c r="E36" s="300" t="s">
        <v>334</v>
      </c>
      <c r="F36" s="301"/>
      <c r="G36" s="300" t="s">
        <v>332</v>
      </c>
      <c r="H36" s="297" t="str">
        <f t="shared" si="0"/>
        <v>Non</v>
      </c>
      <c r="I36" s="302">
        <v>0</v>
      </c>
      <c r="J36" s="303"/>
      <c r="K36" s="303">
        <f t="shared" si="2"/>
        <v>0</v>
      </c>
      <c r="L36" s="304"/>
      <c r="M36" s="305"/>
      <c r="N36" s="306"/>
      <c r="O36" s="305"/>
      <c r="P36" s="306"/>
      <c r="Q36" s="307"/>
      <c r="R36" s="308"/>
      <c r="S36" s="305"/>
      <c r="T36" s="308"/>
      <c r="U36" s="307"/>
      <c r="V36" s="308"/>
      <c r="W36" s="305"/>
      <c r="X36" s="308"/>
      <c r="Y36" s="305"/>
      <c r="Z36" s="308"/>
      <c r="AA36" s="307"/>
      <c r="AB36" s="308"/>
      <c r="AC36" s="305"/>
      <c r="AD36" s="306"/>
      <c r="AE36" s="307"/>
      <c r="AF36" s="308"/>
      <c r="AG36" s="305"/>
      <c r="AH36" s="308"/>
      <c r="AI36" s="305"/>
      <c r="AJ36" s="307">
        <v>19</v>
      </c>
      <c r="AK36" s="309">
        <v>22</v>
      </c>
      <c r="AL36" s="222">
        <f t="shared" si="3"/>
        <v>22</v>
      </c>
      <c r="AM36" s="223">
        <f t="shared" si="4"/>
        <v>2</v>
      </c>
      <c r="AN36" s="224">
        <f t="shared" si="7"/>
        <v>0</v>
      </c>
      <c r="AO36" s="222">
        <f t="shared" si="7"/>
        <v>0</v>
      </c>
      <c r="AP36" s="222">
        <f t="shared" si="7"/>
        <v>0</v>
      </c>
      <c r="AQ36" s="222">
        <f t="shared" si="7"/>
        <v>0</v>
      </c>
      <c r="AR36" s="222">
        <f t="shared" si="7"/>
        <v>0</v>
      </c>
      <c r="AS36" s="222">
        <f t="shared" si="7"/>
        <v>0</v>
      </c>
      <c r="AT36" s="222">
        <f t="shared" si="7"/>
        <v>0</v>
      </c>
      <c r="AU36" s="222">
        <f t="shared" si="7"/>
        <v>0</v>
      </c>
      <c r="AV36" s="222">
        <f t="shared" si="7"/>
        <v>0</v>
      </c>
      <c r="AW36" s="222">
        <f t="shared" si="7"/>
        <v>0</v>
      </c>
      <c r="AX36" s="222">
        <f t="shared" si="7"/>
        <v>0</v>
      </c>
      <c r="AY36" s="222">
        <f t="shared" si="7"/>
        <v>0</v>
      </c>
      <c r="AZ36" s="222">
        <f t="shared" si="7"/>
        <v>0</v>
      </c>
      <c r="BA36" s="225">
        <f t="shared" si="7"/>
        <v>0</v>
      </c>
      <c r="BB36" s="226"/>
    </row>
    <row r="37" spans="1:54" s="227" customFormat="1" ht="24.95" hidden="1" customHeight="1" x14ac:dyDescent="0.2">
      <c r="A37" s="210">
        <f t="shared" si="8"/>
        <v>32</v>
      </c>
      <c r="B37" s="206"/>
      <c r="C37" s="239"/>
      <c r="D37" s="229"/>
      <c r="E37" s="229"/>
      <c r="F37" s="230"/>
      <c r="G37" s="229"/>
      <c r="H37" s="210" t="str">
        <f t="shared" ref="H37:H45" si="9">IF(COUNTA(AK37)&gt;0,IF(COUNTA(L37:AK37)&lt;classé,"Non","Oui"),"Non")</f>
        <v>Non</v>
      </c>
      <c r="I37" s="232">
        <f t="shared" ref="I37:I45" si="10">SUM(L37:AK37)-SUM(AN37:BA37)+K37</f>
        <v>0</v>
      </c>
      <c r="J37" s="233"/>
      <c r="K37" s="213">
        <f t="shared" ref="K37:K45" si="11">COUNTIF(L$5:AK$5,$D37)*4</f>
        <v>0</v>
      </c>
      <c r="L37" s="234"/>
      <c r="M37" s="215"/>
      <c r="N37" s="235"/>
      <c r="O37" s="215"/>
      <c r="P37" s="235"/>
      <c r="Q37" s="237"/>
      <c r="R37" s="236"/>
      <c r="S37" s="215"/>
      <c r="T37" s="236"/>
      <c r="U37" s="237"/>
      <c r="V37" s="236"/>
      <c r="W37" s="215"/>
      <c r="X37" s="236"/>
      <c r="Y37" s="215"/>
      <c r="Z37" s="236"/>
      <c r="AA37" s="237"/>
      <c r="AB37" s="236"/>
      <c r="AC37" s="215"/>
      <c r="AD37" s="235"/>
      <c r="AE37" s="237"/>
      <c r="AF37" s="236"/>
      <c r="AG37" s="215"/>
      <c r="AH37" s="236"/>
      <c r="AI37" s="215"/>
      <c r="AJ37" s="237"/>
      <c r="AK37" s="238"/>
      <c r="AL37" s="222">
        <f t="shared" ref="AL37:AL45" si="12">MAX(L37:AK37)</f>
        <v>0</v>
      </c>
      <c r="AM37" s="223">
        <f t="shared" ref="AM37:AM44" si="13">COUNTA(L37:AK37)</f>
        <v>0</v>
      </c>
      <c r="AN37" s="224">
        <f t="shared" si="7"/>
        <v>0</v>
      </c>
      <c r="AO37" s="222">
        <f t="shared" si="7"/>
        <v>0</v>
      </c>
      <c r="AP37" s="222">
        <f t="shared" si="7"/>
        <v>0</v>
      </c>
      <c r="AQ37" s="222">
        <f t="shared" si="7"/>
        <v>0</v>
      </c>
      <c r="AR37" s="222">
        <f t="shared" si="7"/>
        <v>0</v>
      </c>
      <c r="AS37" s="222">
        <f t="shared" si="7"/>
        <v>0</v>
      </c>
      <c r="AT37" s="222">
        <f t="shared" si="7"/>
        <v>0</v>
      </c>
      <c r="AU37" s="222">
        <f t="shared" si="7"/>
        <v>0</v>
      </c>
      <c r="AV37" s="222">
        <f t="shared" si="7"/>
        <v>0</v>
      </c>
      <c r="AW37" s="222">
        <f t="shared" si="7"/>
        <v>0</v>
      </c>
      <c r="AX37" s="222">
        <f t="shared" si="7"/>
        <v>0</v>
      </c>
      <c r="AY37" s="222">
        <f t="shared" si="7"/>
        <v>0</v>
      </c>
      <c r="AZ37" s="222">
        <f t="shared" si="7"/>
        <v>0</v>
      </c>
      <c r="BA37" s="225">
        <f t="shared" si="7"/>
        <v>0</v>
      </c>
      <c r="BB37" s="226"/>
    </row>
    <row r="38" spans="1:54" s="227" customFormat="1" ht="24.95" hidden="1" customHeight="1" x14ac:dyDescent="0.2">
      <c r="A38" s="210">
        <f t="shared" si="8"/>
        <v>33</v>
      </c>
      <c r="B38" s="206"/>
      <c r="C38" s="239"/>
      <c r="D38" s="231"/>
      <c r="E38" s="231"/>
      <c r="F38" s="240"/>
      <c r="G38" s="231"/>
      <c r="H38" s="210" t="str">
        <f t="shared" si="9"/>
        <v>Non</v>
      </c>
      <c r="I38" s="232">
        <f t="shared" si="10"/>
        <v>0</v>
      </c>
      <c r="J38" s="233"/>
      <c r="K38" s="213">
        <f t="shared" si="11"/>
        <v>0</v>
      </c>
      <c r="L38" s="234"/>
      <c r="M38" s="215"/>
      <c r="N38" s="235"/>
      <c r="O38" s="215"/>
      <c r="P38" s="235"/>
      <c r="Q38" s="237"/>
      <c r="R38" s="236"/>
      <c r="S38" s="215"/>
      <c r="T38" s="236"/>
      <c r="U38" s="237"/>
      <c r="V38" s="236"/>
      <c r="W38" s="215"/>
      <c r="X38" s="236"/>
      <c r="Y38" s="215"/>
      <c r="Z38" s="236"/>
      <c r="AA38" s="237"/>
      <c r="AB38" s="236"/>
      <c r="AC38" s="215"/>
      <c r="AD38" s="235"/>
      <c r="AE38" s="237"/>
      <c r="AF38" s="236"/>
      <c r="AG38" s="215"/>
      <c r="AH38" s="236"/>
      <c r="AI38" s="215"/>
      <c r="AJ38" s="237"/>
      <c r="AK38" s="238"/>
      <c r="AL38" s="222">
        <f t="shared" si="12"/>
        <v>0</v>
      </c>
      <c r="AM38" s="223">
        <f t="shared" si="13"/>
        <v>0</v>
      </c>
      <c r="AN38" s="224">
        <f t="shared" si="7"/>
        <v>0</v>
      </c>
      <c r="AO38" s="222">
        <f t="shared" si="7"/>
        <v>0</v>
      </c>
      <c r="AP38" s="222">
        <f t="shared" si="7"/>
        <v>0</v>
      </c>
      <c r="AQ38" s="222">
        <f t="shared" si="7"/>
        <v>0</v>
      </c>
      <c r="AR38" s="222">
        <f t="shared" si="7"/>
        <v>0</v>
      </c>
      <c r="AS38" s="222">
        <f t="shared" si="7"/>
        <v>0</v>
      </c>
      <c r="AT38" s="222">
        <f t="shared" si="7"/>
        <v>0</v>
      </c>
      <c r="AU38" s="222">
        <f t="shared" si="7"/>
        <v>0</v>
      </c>
      <c r="AV38" s="222">
        <f t="shared" si="7"/>
        <v>0</v>
      </c>
      <c r="AW38" s="222">
        <f t="shared" si="7"/>
        <v>0</v>
      </c>
      <c r="AX38" s="222">
        <f t="shared" si="7"/>
        <v>0</v>
      </c>
      <c r="AY38" s="222">
        <f t="shared" si="7"/>
        <v>0</v>
      </c>
      <c r="AZ38" s="222">
        <f t="shared" si="7"/>
        <v>0</v>
      </c>
      <c r="BA38" s="225">
        <f t="shared" si="7"/>
        <v>0</v>
      </c>
      <c r="BB38" s="226"/>
    </row>
    <row r="39" spans="1:54" s="227" customFormat="1" ht="24.95" hidden="1" customHeight="1" x14ac:dyDescent="0.2">
      <c r="A39" s="210">
        <f t="shared" si="8"/>
        <v>34</v>
      </c>
      <c r="B39" s="206"/>
      <c r="C39" s="239"/>
      <c r="D39" s="229"/>
      <c r="E39" s="229"/>
      <c r="F39" s="230"/>
      <c r="G39" s="229"/>
      <c r="H39" s="210" t="str">
        <f t="shared" si="9"/>
        <v>Non</v>
      </c>
      <c r="I39" s="232">
        <f t="shared" si="10"/>
        <v>0</v>
      </c>
      <c r="J39" s="233"/>
      <c r="K39" s="213">
        <f t="shared" si="11"/>
        <v>0</v>
      </c>
      <c r="L39" s="234"/>
      <c r="M39" s="215"/>
      <c r="N39" s="235"/>
      <c r="O39" s="215"/>
      <c r="P39" s="235"/>
      <c r="Q39" s="237"/>
      <c r="R39" s="236"/>
      <c r="S39" s="215"/>
      <c r="T39" s="236"/>
      <c r="U39" s="237"/>
      <c r="V39" s="236"/>
      <c r="W39" s="215"/>
      <c r="X39" s="236"/>
      <c r="Y39" s="215"/>
      <c r="Z39" s="236"/>
      <c r="AA39" s="237"/>
      <c r="AB39" s="236"/>
      <c r="AC39" s="215"/>
      <c r="AD39" s="235"/>
      <c r="AE39" s="237"/>
      <c r="AF39" s="236"/>
      <c r="AG39" s="215"/>
      <c r="AH39" s="236"/>
      <c r="AI39" s="215"/>
      <c r="AJ39" s="237"/>
      <c r="AK39" s="238"/>
      <c r="AL39" s="222">
        <f t="shared" si="12"/>
        <v>0</v>
      </c>
      <c r="AM39" s="223">
        <f t="shared" si="13"/>
        <v>0</v>
      </c>
      <c r="AN39" s="224">
        <f t="shared" si="7"/>
        <v>0</v>
      </c>
      <c r="AO39" s="222">
        <f t="shared" si="7"/>
        <v>0</v>
      </c>
      <c r="AP39" s="222">
        <f t="shared" si="7"/>
        <v>0</v>
      </c>
      <c r="AQ39" s="222">
        <f t="shared" ref="AQ39:BA44" si="14">IF($AM39&gt;Nbcourse+AQ$3-1-$J39,LARGE($L39:$AK39,Nbcourse+AQ$3-$J39),0)</f>
        <v>0</v>
      </c>
      <c r="AR39" s="222">
        <f t="shared" si="14"/>
        <v>0</v>
      </c>
      <c r="AS39" s="222">
        <f t="shared" si="14"/>
        <v>0</v>
      </c>
      <c r="AT39" s="222">
        <f t="shared" si="14"/>
        <v>0</v>
      </c>
      <c r="AU39" s="222">
        <f t="shared" si="14"/>
        <v>0</v>
      </c>
      <c r="AV39" s="222">
        <f t="shared" si="14"/>
        <v>0</v>
      </c>
      <c r="AW39" s="222">
        <f t="shared" si="14"/>
        <v>0</v>
      </c>
      <c r="AX39" s="222">
        <f t="shared" si="14"/>
        <v>0</v>
      </c>
      <c r="AY39" s="222">
        <f t="shared" si="14"/>
        <v>0</v>
      </c>
      <c r="AZ39" s="222">
        <f t="shared" si="14"/>
        <v>0</v>
      </c>
      <c r="BA39" s="225">
        <f t="shared" si="14"/>
        <v>0</v>
      </c>
      <c r="BB39" s="226"/>
    </row>
    <row r="40" spans="1:54" s="227" customFormat="1" ht="24.95" hidden="1" customHeight="1" x14ac:dyDescent="0.2">
      <c r="A40" s="210">
        <f t="shared" si="8"/>
        <v>35</v>
      </c>
      <c r="B40" s="206"/>
      <c r="C40" s="228"/>
      <c r="D40" s="229"/>
      <c r="E40" s="229"/>
      <c r="F40" s="230"/>
      <c r="G40" s="229"/>
      <c r="H40" s="210" t="str">
        <f t="shared" si="9"/>
        <v>Non</v>
      </c>
      <c r="I40" s="232">
        <f t="shared" si="10"/>
        <v>0</v>
      </c>
      <c r="J40" s="233"/>
      <c r="K40" s="213">
        <f t="shared" si="11"/>
        <v>0</v>
      </c>
      <c r="L40" s="234"/>
      <c r="M40" s="215"/>
      <c r="N40" s="235"/>
      <c r="O40" s="215"/>
      <c r="P40" s="235"/>
      <c r="Q40" s="237"/>
      <c r="R40" s="236"/>
      <c r="S40" s="215"/>
      <c r="T40" s="236"/>
      <c r="U40" s="237"/>
      <c r="V40" s="236"/>
      <c r="W40" s="215"/>
      <c r="X40" s="236"/>
      <c r="Y40" s="215"/>
      <c r="Z40" s="236"/>
      <c r="AA40" s="237"/>
      <c r="AB40" s="236"/>
      <c r="AC40" s="215"/>
      <c r="AD40" s="235"/>
      <c r="AE40" s="237"/>
      <c r="AF40" s="236"/>
      <c r="AG40" s="215"/>
      <c r="AH40" s="236"/>
      <c r="AI40" s="215"/>
      <c r="AJ40" s="237"/>
      <c r="AK40" s="238"/>
      <c r="AL40" s="222">
        <f t="shared" si="12"/>
        <v>0</v>
      </c>
      <c r="AM40" s="223">
        <f t="shared" si="13"/>
        <v>0</v>
      </c>
      <c r="AN40" s="224">
        <f t="shared" ref="AN40:AP44" si="15">IF($AM40&gt;Nbcourse+AN$3-1-$J40,LARGE($L40:$AK40,Nbcourse+AN$3-$J40),0)</f>
        <v>0</v>
      </c>
      <c r="AO40" s="222">
        <f t="shared" si="15"/>
        <v>0</v>
      </c>
      <c r="AP40" s="222">
        <f t="shared" si="15"/>
        <v>0</v>
      </c>
      <c r="AQ40" s="222">
        <f t="shared" si="14"/>
        <v>0</v>
      </c>
      <c r="AR40" s="222">
        <f t="shared" si="14"/>
        <v>0</v>
      </c>
      <c r="AS40" s="222">
        <f t="shared" si="14"/>
        <v>0</v>
      </c>
      <c r="AT40" s="222">
        <f t="shared" si="14"/>
        <v>0</v>
      </c>
      <c r="AU40" s="222">
        <f t="shared" si="14"/>
        <v>0</v>
      </c>
      <c r="AV40" s="222">
        <f t="shared" si="14"/>
        <v>0</v>
      </c>
      <c r="AW40" s="222">
        <f t="shared" si="14"/>
        <v>0</v>
      </c>
      <c r="AX40" s="222">
        <f t="shared" si="14"/>
        <v>0</v>
      </c>
      <c r="AY40" s="222">
        <f t="shared" si="14"/>
        <v>0</v>
      </c>
      <c r="AZ40" s="222">
        <f t="shared" si="14"/>
        <v>0</v>
      </c>
      <c r="BA40" s="225">
        <f t="shared" si="14"/>
        <v>0</v>
      </c>
      <c r="BB40" s="226"/>
    </row>
    <row r="41" spans="1:54" s="227" customFormat="1" ht="24.95" hidden="1" customHeight="1" x14ac:dyDescent="0.2">
      <c r="A41" s="210">
        <f t="shared" si="8"/>
        <v>36</v>
      </c>
      <c r="B41" s="206"/>
      <c r="C41" s="228"/>
      <c r="D41" s="229"/>
      <c r="E41" s="229"/>
      <c r="F41" s="230"/>
      <c r="G41" s="229"/>
      <c r="H41" s="210" t="str">
        <f t="shared" si="9"/>
        <v>Non</v>
      </c>
      <c r="I41" s="232">
        <f t="shared" si="10"/>
        <v>0</v>
      </c>
      <c r="J41" s="233"/>
      <c r="K41" s="213">
        <f t="shared" si="11"/>
        <v>0</v>
      </c>
      <c r="L41" s="234"/>
      <c r="M41" s="215"/>
      <c r="N41" s="235"/>
      <c r="O41" s="215"/>
      <c r="P41" s="235"/>
      <c r="Q41" s="237"/>
      <c r="R41" s="236"/>
      <c r="S41" s="215"/>
      <c r="T41" s="236"/>
      <c r="U41" s="237"/>
      <c r="V41" s="236"/>
      <c r="W41" s="215"/>
      <c r="X41" s="236"/>
      <c r="Y41" s="215"/>
      <c r="Z41" s="236"/>
      <c r="AA41" s="237"/>
      <c r="AB41" s="236"/>
      <c r="AC41" s="215"/>
      <c r="AD41" s="235"/>
      <c r="AE41" s="237"/>
      <c r="AF41" s="236"/>
      <c r="AG41" s="215"/>
      <c r="AH41" s="236"/>
      <c r="AI41" s="215"/>
      <c r="AJ41" s="237"/>
      <c r="AK41" s="238"/>
      <c r="AL41" s="222">
        <f t="shared" si="12"/>
        <v>0</v>
      </c>
      <c r="AM41" s="223">
        <f t="shared" si="13"/>
        <v>0</v>
      </c>
      <c r="AN41" s="224">
        <f t="shared" si="15"/>
        <v>0</v>
      </c>
      <c r="AO41" s="222">
        <f t="shared" si="15"/>
        <v>0</v>
      </c>
      <c r="AP41" s="222">
        <f t="shared" si="15"/>
        <v>0</v>
      </c>
      <c r="AQ41" s="222">
        <f t="shared" si="14"/>
        <v>0</v>
      </c>
      <c r="AR41" s="222">
        <f t="shared" si="14"/>
        <v>0</v>
      </c>
      <c r="AS41" s="222">
        <f t="shared" si="14"/>
        <v>0</v>
      </c>
      <c r="AT41" s="222">
        <f t="shared" si="14"/>
        <v>0</v>
      </c>
      <c r="AU41" s="222">
        <f t="shared" si="14"/>
        <v>0</v>
      </c>
      <c r="AV41" s="222">
        <f t="shared" si="14"/>
        <v>0</v>
      </c>
      <c r="AW41" s="222">
        <f t="shared" si="14"/>
        <v>0</v>
      </c>
      <c r="AX41" s="222">
        <f t="shared" si="14"/>
        <v>0</v>
      </c>
      <c r="AY41" s="222">
        <f t="shared" si="14"/>
        <v>0</v>
      </c>
      <c r="AZ41" s="222">
        <f t="shared" si="14"/>
        <v>0</v>
      </c>
      <c r="BA41" s="225">
        <f t="shared" si="14"/>
        <v>0</v>
      </c>
      <c r="BB41" s="226"/>
    </row>
    <row r="42" spans="1:54" s="227" customFormat="1" ht="24.95" hidden="1" customHeight="1" x14ac:dyDescent="0.2">
      <c r="A42" s="210">
        <f t="shared" si="8"/>
        <v>37</v>
      </c>
      <c r="B42" s="206"/>
      <c r="C42" s="228"/>
      <c r="D42" s="231"/>
      <c r="E42" s="231"/>
      <c r="F42" s="240"/>
      <c r="G42" s="231"/>
      <c r="H42" s="210" t="str">
        <f t="shared" si="9"/>
        <v>Non</v>
      </c>
      <c r="I42" s="232">
        <f t="shared" si="10"/>
        <v>0</v>
      </c>
      <c r="J42" s="233"/>
      <c r="K42" s="213">
        <f t="shared" si="11"/>
        <v>0</v>
      </c>
      <c r="L42" s="234"/>
      <c r="M42" s="215"/>
      <c r="N42" s="235"/>
      <c r="O42" s="215"/>
      <c r="P42" s="235"/>
      <c r="Q42" s="237"/>
      <c r="R42" s="236"/>
      <c r="S42" s="215"/>
      <c r="T42" s="236"/>
      <c r="U42" s="237"/>
      <c r="V42" s="236"/>
      <c r="W42" s="215"/>
      <c r="X42" s="236"/>
      <c r="Y42" s="215"/>
      <c r="Z42" s="236"/>
      <c r="AA42" s="237"/>
      <c r="AB42" s="236"/>
      <c r="AC42" s="215"/>
      <c r="AD42" s="235"/>
      <c r="AE42" s="237"/>
      <c r="AF42" s="236"/>
      <c r="AG42" s="215"/>
      <c r="AH42" s="236"/>
      <c r="AI42" s="215"/>
      <c r="AJ42" s="237"/>
      <c r="AK42" s="238"/>
      <c r="AL42" s="222">
        <f t="shared" si="12"/>
        <v>0</v>
      </c>
      <c r="AM42" s="223">
        <f t="shared" si="13"/>
        <v>0</v>
      </c>
      <c r="AN42" s="224">
        <f t="shared" si="15"/>
        <v>0</v>
      </c>
      <c r="AO42" s="222">
        <f t="shared" si="15"/>
        <v>0</v>
      </c>
      <c r="AP42" s="222">
        <f t="shared" si="15"/>
        <v>0</v>
      </c>
      <c r="AQ42" s="222">
        <f t="shared" si="14"/>
        <v>0</v>
      </c>
      <c r="AR42" s="222">
        <f t="shared" si="14"/>
        <v>0</v>
      </c>
      <c r="AS42" s="222">
        <f t="shared" si="14"/>
        <v>0</v>
      </c>
      <c r="AT42" s="222">
        <f t="shared" si="14"/>
        <v>0</v>
      </c>
      <c r="AU42" s="222">
        <f t="shared" si="14"/>
        <v>0</v>
      </c>
      <c r="AV42" s="222">
        <f t="shared" si="14"/>
        <v>0</v>
      </c>
      <c r="AW42" s="222">
        <f t="shared" si="14"/>
        <v>0</v>
      </c>
      <c r="AX42" s="222">
        <f t="shared" si="14"/>
        <v>0</v>
      </c>
      <c r="AY42" s="222">
        <f t="shared" si="14"/>
        <v>0</v>
      </c>
      <c r="AZ42" s="222">
        <f t="shared" si="14"/>
        <v>0</v>
      </c>
      <c r="BA42" s="225">
        <f t="shared" si="14"/>
        <v>0</v>
      </c>
      <c r="BB42" s="226"/>
    </row>
    <row r="43" spans="1:54" s="227" customFormat="1" ht="24.95" hidden="1" customHeight="1" x14ac:dyDescent="0.2">
      <c r="A43" s="210">
        <f t="shared" si="8"/>
        <v>38</v>
      </c>
      <c r="B43" s="206"/>
      <c r="C43" s="239"/>
      <c r="D43" s="229"/>
      <c r="E43" s="229"/>
      <c r="F43" s="230"/>
      <c r="G43" s="229"/>
      <c r="H43" s="210" t="str">
        <f t="shared" si="9"/>
        <v>Non</v>
      </c>
      <c r="I43" s="232">
        <f t="shared" si="10"/>
        <v>0</v>
      </c>
      <c r="J43" s="233"/>
      <c r="K43" s="213">
        <f t="shared" si="11"/>
        <v>0</v>
      </c>
      <c r="L43" s="234"/>
      <c r="M43" s="215"/>
      <c r="N43" s="235"/>
      <c r="O43" s="215"/>
      <c r="P43" s="235"/>
      <c r="Q43" s="237"/>
      <c r="R43" s="236"/>
      <c r="S43" s="215"/>
      <c r="T43" s="236"/>
      <c r="U43" s="237"/>
      <c r="V43" s="236"/>
      <c r="W43" s="215"/>
      <c r="X43" s="236"/>
      <c r="Y43" s="215"/>
      <c r="Z43" s="236"/>
      <c r="AA43" s="237"/>
      <c r="AB43" s="236"/>
      <c r="AC43" s="215"/>
      <c r="AD43" s="235"/>
      <c r="AE43" s="237"/>
      <c r="AF43" s="236"/>
      <c r="AG43" s="215"/>
      <c r="AH43" s="236"/>
      <c r="AI43" s="215"/>
      <c r="AJ43" s="237"/>
      <c r="AK43" s="238"/>
      <c r="AL43" s="222">
        <f t="shared" si="12"/>
        <v>0</v>
      </c>
      <c r="AM43" s="223">
        <f t="shared" si="13"/>
        <v>0</v>
      </c>
      <c r="AN43" s="224">
        <f t="shared" si="15"/>
        <v>0</v>
      </c>
      <c r="AO43" s="222">
        <f t="shared" si="15"/>
        <v>0</v>
      </c>
      <c r="AP43" s="222">
        <f t="shared" si="15"/>
        <v>0</v>
      </c>
      <c r="AQ43" s="222">
        <f t="shared" si="14"/>
        <v>0</v>
      </c>
      <c r="AR43" s="222">
        <f t="shared" si="14"/>
        <v>0</v>
      </c>
      <c r="AS43" s="222">
        <f t="shared" si="14"/>
        <v>0</v>
      </c>
      <c r="AT43" s="222">
        <f t="shared" si="14"/>
        <v>0</v>
      </c>
      <c r="AU43" s="222">
        <f t="shared" si="14"/>
        <v>0</v>
      </c>
      <c r="AV43" s="222">
        <f t="shared" si="14"/>
        <v>0</v>
      </c>
      <c r="AW43" s="222">
        <f t="shared" si="14"/>
        <v>0</v>
      </c>
      <c r="AX43" s="222">
        <f t="shared" si="14"/>
        <v>0</v>
      </c>
      <c r="AY43" s="222">
        <f t="shared" si="14"/>
        <v>0</v>
      </c>
      <c r="AZ43" s="222">
        <f t="shared" si="14"/>
        <v>0</v>
      </c>
      <c r="BA43" s="225">
        <f t="shared" si="14"/>
        <v>0</v>
      </c>
      <c r="BB43" s="226"/>
    </row>
    <row r="44" spans="1:54" s="227" customFormat="1" ht="24.95" hidden="1" customHeight="1" x14ac:dyDescent="0.2">
      <c r="A44" s="210">
        <f t="shared" si="8"/>
        <v>39</v>
      </c>
      <c r="B44" s="206"/>
      <c r="C44" s="239"/>
      <c r="D44" s="229"/>
      <c r="E44" s="229"/>
      <c r="F44" s="230"/>
      <c r="G44" s="229"/>
      <c r="H44" s="210" t="str">
        <f t="shared" si="9"/>
        <v>Non</v>
      </c>
      <c r="I44" s="232">
        <f t="shared" si="10"/>
        <v>0</v>
      </c>
      <c r="J44" s="233"/>
      <c r="K44" s="213">
        <f t="shared" si="11"/>
        <v>0</v>
      </c>
      <c r="L44" s="234"/>
      <c r="M44" s="215"/>
      <c r="N44" s="235"/>
      <c r="O44" s="215"/>
      <c r="P44" s="235"/>
      <c r="Q44" s="237"/>
      <c r="R44" s="236"/>
      <c r="S44" s="215"/>
      <c r="T44" s="236"/>
      <c r="U44" s="237"/>
      <c r="V44" s="236"/>
      <c r="W44" s="215"/>
      <c r="X44" s="236"/>
      <c r="Y44" s="215"/>
      <c r="Z44" s="236"/>
      <c r="AA44" s="237"/>
      <c r="AB44" s="236"/>
      <c r="AC44" s="215"/>
      <c r="AD44" s="235"/>
      <c r="AE44" s="237"/>
      <c r="AF44" s="236"/>
      <c r="AG44" s="215"/>
      <c r="AH44" s="236"/>
      <c r="AI44" s="215"/>
      <c r="AJ44" s="237"/>
      <c r="AK44" s="238"/>
      <c r="AL44" s="222">
        <f t="shared" si="12"/>
        <v>0</v>
      </c>
      <c r="AM44" s="223">
        <f t="shared" si="13"/>
        <v>0</v>
      </c>
      <c r="AN44" s="224">
        <f t="shared" si="15"/>
        <v>0</v>
      </c>
      <c r="AO44" s="222">
        <f t="shared" si="15"/>
        <v>0</v>
      </c>
      <c r="AP44" s="222">
        <f t="shared" si="15"/>
        <v>0</v>
      </c>
      <c r="AQ44" s="222">
        <f t="shared" si="14"/>
        <v>0</v>
      </c>
      <c r="AR44" s="222">
        <f t="shared" si="14"/>
        <v>0</v>
      </c>
      <c r="AS44" s="222">
        <f t="shared" si="14"/>
        <v>0</v>
      </c>
      <c r="AT44" s="222">
        <f t="shared" si="14"/>
        <v>0</v>
      </c>
      <c r="AU44" s="222">
        <f t="shared" si="14"/>
        <v>0</v>
      </c>
      <c r="AV44" s="222">
        <f t="shared" si="14"/>
        <v>0</v>
      </c>
      <c r="AW44" s="222">
        <f t="shared" si="14"/>
        <v>0</v>
      </c>
      <c r="AX44" s="222">
        <f t="shared" si="14"/>
        <v>0</v>
      </c>
      <c r="AY44" s="222">
        <f t="shared" si="14"/>
        <v>0</v>
      </c>
      <c r="AZ44" s="222">
        <f t="shared" si="14"/>
        <v>0</v>
      </c>
      <c r="BA44" s="225">
        <f t="shared" si="14"/>
        <v>0</v>
      </c>
      <c r="BB44" s="226"/>
    </row>
    <row r="45" spans="1:54" s="227" customFormat="1" ht="24.95" hidden="1" customHeight="1" thickBot="1" x14ac:dyDescent="0.25">
      <c r="A45" s="210">
        <f>A34+1</f>
        <v>30</v>
      </c>
      <c r="B45" s="206"/>
      <c r="C45" s="239"/>
      <c r="D45" s="229"/>
      <c r="E45" s="229"/>
      <c r="F45" s="230"/>
      <c r="G45" s="241"/>
      <c r="H45" s="210" t="str">
        <f t="shared" si="9"/>
        <v>Non</v>
      </c>
      <c r="I45" s="232">
        <f t="shared" si="10"/>
        <v>0</v>
      </c>
      <c r="J45" s="233"/>
      <c r="K45" s="213">
        <f t="shared" si="11"/>
        <v>0</v>
      </c>
      <c r="L45" s="234"/>
      <c r="M45" s="215"/>
      <c r="N45" s="235"/>
      <c r="O45" s="215"/>
      <c r="P45" s="235"/>
      <c r="Q45" s="237"/>
      <c r="R45" s="236"/>
      <c r="S45" s="215"/>
      <c r="T45" s="236"/>
      <c r="U45" s="237"/>
      <c r="V45" s="236"/>
      <c r="W45" s="215"/>
      <c r="X45" s="236"/>
      <c r="Y45" s="215"/>
      <c r="Z45" s="236"/>
      <c r="AA45" s="237"/>
      <c r="AB45" s="236"/>
      <c r="AC45" s="215"/>
      <c r="AD45" s="235"/>
      <c r="AE45" s="237"/>
      <c r="AF45" s="236"/>
      <c r="AG45" s="215"/>
      <c r="AH45" s="236"/>
      <c r="AI45" s="215"/>
      <c r="AJ45" s="237"/>
      <c r="AK45" s="238"/>
      <c r="AL45" s="222">
        <f t="shared" si="12"/>
        <v>0</v>
      </c>
      <c r="AM45" s="223">
        <f t="shared" ref="AM45" si="16">COUNTA(L45:AK45)</f>
        <v>0</v>
      </c>
      <c r="AN45" s="224">
        <f t="shared" si="7"/>
        <v>0</v>
      </c>
      <c r="AO45" s="222">
        <f t="shared" si="7"/>
        <v>0</v>
      </c>
      <c r="AP45" s="222">
        <f t="shared" si="7"/>
        <v>0</v>
      </c>
      <c r="AQ45" s="222">
        <f t="shared" si="7"/>
        <v>0</v>
      </c>
      <c r="AR45" s="222">
        <f t="shared" si="7"/>
        <v>0</v>
      </c>
      <c r="AS45" s="222">
        <f t="shared" si="7"/>
        <v>0</v>
      </c>
      <c r="AT45" s="222">
        <f t="shared" si="7"/>
        <v>0</v>
      </c>
      <c r="AU45" s="222">
        <f t="shared" si="7"/>
        <v>0</v>
      </c>
      <c r="AV45" s="222">
        <f t="shared" si="7"/>
        <v>0</v>
      </c>
      <c r="AW45" s="222">
        <f t="shared" si="7"/>
        <v>0</v>
      </c>
      <c r="AX45" s="222">
        <f t="shared" si="7"/>
        <v>0</v>
      </c>
      <c r="AY45" s="222">
        <f t="shared" si="7"/>
        <v>0</v>
      </c>
      <c r="AZ45" s="222">
        <f t="shared" si="7"/>
        <v>0</v>
      </c>
      <c r="BA45" s="225">
        <f t="shared" si="7"/>
        <v>0</v>
      </c>
      <c r="BB45" s="226"/>
    </row>
    <row r="46" spans="1:54" s="227" customFormat="1" ht="24.95" customHeight="1" thickBot="1" x14ac:dyDescent="0.25">
      <c r="A46" s="242"/>
      <c r="B46" s="243"/>
      <c r="C46" s="244" t="s">
        <v>6</v>
      </c>
      <c r="D46" s="244"/>
      <c r="E46" s="244"/>
      <c r="F46" s="244"/>
      <c r="G46" s="244"/>
      <c r="H46" s="243"/>
      <c r="I46" s="245"/>
      <c r="J46" s="243"/>
      <c r="K46" s="246"/>
      <c r="L46" s="247">
        <f>COUNT(L$6:L45)</f>
        <v>13</v>
      </c>
      <c r="M46" s="248">
        <f>COUNT(M$6:M45)</f>
        <v>13</v>
      </c>
      <c r="N46" s="249">
        <f>COUNT(N$6:N45)</f>
        <v>22</v>
      </c>
      <c r="O46" s="248">
        <f>COUNT(O$6:O45)</f>
        <v>22</v>
      </c>
      <c r="P46" s="249">
        <f>COUNT(P$6:P45)</f>
        <v>0</v>
      </c>
      <c r="Q46" s="250">
        <f>COUNT(Q$6:Q45)</f>
        <v>0</v>
      </c>
      <c r="R46" s="251">
        <f>COUNT(R$6:R45)</f>
        <v>0</v>
      </c>
      <c r="S46" s="248">
        <f>COUNT(S$6:S45)</f>
        <v>0</v>
      </c>
      <c r="T46" s="251">
        <f>COUNT(T$6:T45)</f>
        <v>0</v>
      </c>
      <c r="U46" s="250">
        <f>COUNT(U$6:U45)</f>
        <v>0</v>
      </c>
      <c r="V46" s="251">
        <f>COUNT(V$6:V45)</f>
        <v>0</v>
      </c>
      <c r="W46" s="248">
        <f>COUNT(W$6:W45)</f>
        <v>0</v>
      </c>
      <c r="X46" s="251">
        <f>COUNT(X$6:X45)</f>
        <v>0</v>
      </c>
      <c r="Y46" s="248">
        <f>COUNT(Y$6:Y45)</f>
        <v>0</v>
      </c>
      <c r="Z46" s="251">
        <f>COUNT(Z$6:Z45)</f>
        <v>0</v>
      </c>
      <c r="AA46" s="250">
        <f>COUNT(AA$6:AA45)</f>
        <v>0</v>
      </c>
      <c r="AB46" s="251">
        <f>COUNT(AB$6:AB45)</f>
        <v>0</v>
      </c>
      <c r="AC46" s="248">
        <f>COUNT(AC$6:AC45)</f>
        <v>0</v>
      </c>
      <c r="AD46" s="249">
        <f>COUNT(AD$6:AD45)</f>
        <v>0</v>
      </c>
      <c r="AE46" s="250">
        <f>COUNT(AE$6:AE45)</f>
        <v>0</v>
      </c>
      <c r="AF46" s="251">
        <f>COUNT(AF$6:AF45)</f>
        <v>0</v>
      </c>
      <c r="AG46" s="248">
        <f>COUNT(AG$6:AG45)</f>
        <v>0</v>
      </c>
      <c r="AH46" s="251">
        <f>COUNT(AH$6:AH45)</f>
        <v>0</v>
      </c>
      <c r="AI46" s="248">
        <f>COUNT(AI$6:AI45)</f>
        <v>0</v>
      </c>
      <c r="AJ46" s="250">
        <f>COUNT(AJ$6:AJ45)</f>
        <v>13</v>
      </c>
      <c r="AK46" s="252">
        <f>COUNT(AK$6:AK45)</f>
        <v>13</v>
      </c>
      <c r="AL46" s="222"/>
      <c r="AM46" s="223"/>
      <c r="AN46" s="253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5"/>
      <c r="BB46" s="226"/>
    </row>
    <row r="47" spans="1:54" ht="23.25" customHeight="1" x14ac:dyDescent="0.25">
      <c r="B47" s="257"/>
      <c r="F47" s="260" t="s">
        <v>15</v>
      </c>
      <c r="G47" s="261">
        <f>Nbcourse</f>
        <v>5</v>
      </c>
      <c r="M47" s="259"/>
      <c r="T47" s="263"/>
      <c r="X47" s="260" t="s">
        <v>16</v>
      </c>
      <c r="Y47" s="264">
        <f>classé/2</f>
        <v>2</v>
      </c>
      <c r="Z47" s="263" t="s">
        <v>17</v>
      </c>
      <c r="AF47" s="260"/>
      <c r="AG47" s="264"/>
    </row>
    <row r="48" spans="1:54" x14ac:dyDescent="0.2">
      <c r="C48" s="259"/>
    </row>
  </sheetData>
  <sortState ref="B6:AM36">
    <sortCondition descending="1" ref="H6:H36"/>
    <sortCondition descending="1" ref="I6:I36"/>
  </sortState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45" xr:uid="{00000000-0002-0000-0200-000000000000}">
      <formula1>#REF!</formula1>
    </dataValidation>
  </dataValidations>
  <printOptions horizontalCentered="1"/>
  <pageMargins left="0.78740157480314965" right="0.78740157480314965" top="0.32" bottom="0.39370078740157483" header="0.19685039370078741" footer="0.19685039370078741"/>
  <pageSetup paperSize="9" scale="57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3</xdr:col>
                    <xdr:colOff>885825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2">
    <pageSetUpPr fitToPage="1"/>
  </sheetPr>
  <dimension ref="A1:BC41"/>
  <sheetViews>
    <sheetView zoomScale="75" zoomScaleNormal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B3" sqref="B3"/>
    </sheetView>
  </sheetViews>
  <sheetFormatPr baseColWidth="10" defaultRowHeight="12.75" x14ac:dyDescent="0.2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 x14ac:dyDescent="0.2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22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 x14ac:dyDescent="0.45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470" t="s">
        <v>10</v>
      </c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</row>
    <row r="3" spans="1:55" s="104" customFormat="1" ht="66" customHeight="1" x14ac:dyDescent="0.2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476" t="s">
        <v>21</v>
      </c>
      <c r="K3" s="480" t="s">
        <v>24</v>
      </c>
      <c r="L3" s="479">
        <v>42806</v>
      </c>
      <c r="M3" s="474"/>
      <c r="N3" s="474">
        <v>42911</v>
      </c>
      <c r="O3" s="474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4">
        <v>43009</v>
      </c>
      <c r="AK3" s="475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 x14ac:dyDescent="0.25">
      <c r="A4" s="80"/>
      <c r="B4" s="28"/>
      <c r="C4" s="29"/>
      <c r="D4" s="30"/>
      <c r="E4" s="30"/>
      <c r="F4" s="31"/>
      <c r="G4" s="30"/>
      <c r="H4" s="32"/>
      <c r="I4" s="33"/>
      <c r="J4" s="477"/>
      <c r="K4" s="481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/>
      <c r="U4" s="37"/>
      <c r="V4" s="36"/>
      <c r="W4" s="35"/>
      <c r="X4" s="36"/>
      <c r="Y4" s="35"/>
      <c r="Z4" s="36"/>
      <c r="AA4" s="37"/>
      <c r="AB4" s="36"/>
      <c r="AC4" s="35"/>
      <c r="AD4" s="38"/>
      <c r="AE4" s="37"/>
      <c r="AF4" s="36"/>
      <c r="AG4" s="35"/>
      <c r="AH4" s="36"/>
      <c r="AI4" s="35"/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 x14ac:dyDescent="0.25">
      <c r="A5" s="136"/>
      <c r="B5" s="137"/>
      <c r="C5" s="138"/>
      <c r="D5" s="139" t="s">
        <v>23</v>
      </c>
      <c r="E5" s="139"/>
      <c r="F5" s="140"/>
      <c r="G5" s="139"/>
      <c r="H5" s="141"/>
      <c r="I5" s="142"/>
      <c r="J5" s="478"/>
      <c r="K5" s="482"/>
      <c r="L5" s="134" t="s">
        <v>157</v>
      </c>
      <c r="M5" s="133"/>
      <c r="N5" s="134"/>
      <c r="O5" s="133"/>
      <c r="P5" s="132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2"/>
      <c r="AC5" s="133"/>
      <c r="AD5" s="132"/>
      <c r="AE5" s="133"/>
      <c r="AF5" s="132"/>
      <c r="AG5" s="133"/>
      <c r="AH5" s="132"/>
      <c r="AI5" s="133"/>
      <c r="AJ5" s="134"/>
      <c r="AK5" s="133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 x14ac:dyDescent="0.2">
      <c r="A6" s="110">
        <v>1</v>
      </c>
      <c r="B6" s="111"/>
      <c r="C6" s="128"/>
      <c r="D6" s="113" t="s">
        <v>157</v>
      </c>
      <c r="E6" s="113" t="s">
        <v>158</v>
      </c>
      <c r="F6" s="114"/>
      <c r="G6" s="149" t="s">
        <v>159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104</v>
      </c>
      <c r="J6" s="116"/>
      <c r="K6" s="143">
        <f t="shared" ref="K6:K35" si="2">COUNTIF(L$5:AK$5,$D6)*4</f>
        <v>4</v>
      </c>
      <c r="L6" s="118">
        <v>50</v>
      </c>
      <c r="M6" s="119">
        <v>50</v>
      </c>
      <c r="N6" s="120"/>
      <c r="O6" s="119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20"/>
      <c r="AK6" s="119"/>
      <c r="AL6" s="4">
        <f t="shared" ref="AL6:AL35" si="3">MAX(L6:AK6)</f>
        <v>50</v>
      </c>
      <c r="AM6" s="5">
        <f t="shared" ref="AM6:AM27" si="4">COUNTA(L6:AK6)</f>
        <v>2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 x14ac:dyDescent="0.2">
      <c r="A7" s="39">
        <f t="shared" ref="A7:A18" si="6">A6+1</f>
        <v>2</v>
      </c>
      <c r="B7" s="51"/>
      <c r="C7" s="56"/>
      <c r="D7" s="57" t="s">
        <v>160</v>
      </c>
      <c r="E7" s="57" t="s">
        <v>47</v>
      </c>
      <c r="F7" s="58"/>
      <c r="G7" s="57" t="s">
        <v>27</v>
      </c>
      <c r="H7" s="39" t="str">
        <f t="shared" si="0"/>
        <v>Non</v>
      </c>
      <c r="I7" s="14">
        <f t="shared" si="1"/>
        <v>80</v>
      </c>
      <c r="J7" s="117"/>
      <c r="K7" s="143">
        <f t="shared" si="2"/>
        <v>0</v>
      </c>
      <c r="L7" s="15">
        <v>40</v>
      </c>
      <c r="M7" s="16">
        <v>40</v>
      </c>
      <c r="N7" s="54"/>
      <c r="O7" s="16"/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40</v>
      </c>
      <c r="AM7" s="5">
        <f t="shared" si="4"/>
        <v>2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 x14ac:dyDescent="0.2">
      <c r="A8" s="39">
        <f t="shared" si="6"/>
        <v>3</v>
      </c>
      <c r="B8" s="51"/>
      <c r="C8" s="52"/>
      <c r="D8" s="57" t="s">
        <v>161</v>
      </c>
      <c r="E8" s="57" t="s">
        <v>162</v>
      </c>
      <c r="F8" s="58"/>
      <c r="G8" s="57" t="s">
        <v>27</v>
      </c>
      <c r="H8" s="39" t="str">
        <f t="shared" si="0"/>
        <v>Non</v>
      </c>
      <c r="I8" s="14">
        <f t="shared" si="1"/>
        <v>64</v>
      </c>
      <c r="J8" s="117"/>
      <c r="K8" s="143">
        <f t="shared" si="2"/>
        <v>0</v>
      </c>
      <c r="L8" s="15">
        <v>32</v>
      </c>
      <c r="M8" s="16">
        <v>32</v>
      </c>
      <c r="N8" s="54"/>
      <c r="O8" s="16"/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32</v>
      </c>
      <c r="AM8" s="5">
        <f t="shared" si="4"/>
        <v>2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 x14ac:dyDescent="0.2">
      <c r="A9" s="39">
        <f t="shared" si="6"/>
        <v>4</v>
      </c>
      <c r="B9" s="51"/>
      <c r="C9" s="52"/>
      <c r="D9" s="148" t="s">
        <v>163</v>
      </c>
      <c r="E9" s="57" t="s">
        <v>164</v>
      </c>
      <c r="F9" s="58"/>
      <c r="G9" s="148" t="s">
        <v>159</v>
      </c>
      <c r="H9" s="39" t="str">
        <f t="shared" si="0"/>
        <v>Non</v>
      </c>
      <c r="I9" s="14">
        <f t="shared" si="1"/>
        <v>52</v>
      </c>
      <c r="J9" s="117"/>
      <c r="K9" s="143">
        <f t="shared" si="2"/>
        <v>0</v>
      </c>
      <c r="L9" s="15">
        <v>26</v>
      </c>
      <c r="M9" s="16">
        <v>26</v>
      </c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26</v>
      </c>
      <c r="AM9" s="5">
        <f t="shared" si="4"/>
        <v>2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2.5" customHeight="1" x14ac:dyDescent="0.2">
      <c r="A10" s="39">
        <f t="shared" si="6"/>
        <v>5</v>
      </c>
      <c r="B10" s="51"/>
      <c r="C10" s="52"/>
      <c r="D10" s="57"/>
      <c r="E10" s="57"/>
      <c r="F10" s="58"/>
      <c r="G10" s="56"/>
      <c r="H10" s="39" t="str">
        <f t="shared" si="0"/>
        <v>Non</v>
      </c>
      <c r="I10" s="14">
        <f t="shared" si="1"/>
        <v>0</v>
      </c>
      <c r="J10" s="117"/>
      <c r="K10" s="143">
        <f t="shared" si="2"/>
        <v>0</v>
      </c>
      <c r="L10" s="15"/>
      <c r="M10" s="16"/>
      <c r="N10" s="54"/>
      <c r="O10" s="16"/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0</v>
      </c>
      <c r="AM10" s="5">
        <f t="shared" si="4"/>
        <v>0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 x14ac:dyDescent="0.2">
      <c r="A11" s="39">
        <f t="shared" si="6"/>
        <v>6</v>
      </c>
      <c r="B11" s="51"/>
      <c r="C11" s="52"/>
      <c r="D11" s="148"/>
      <c r="E11" s="57"/>
      <c r="F11" s="58"/>
      <c r="G11" s="148"/>
      <c r="H11" s="39" t="str">
        <f t="shared" si="0"/>
        <v>Non</v>
      </c>
      <c r="I11" s="14">
        <f t="shared" si="1"/>
        <v>0</v>
      </c>
      <c r="J11" s="117"/>
      <c r="K11" s="143">
        <f t="shared" si="2"/>
        <v>0</v>
      </c>
      <c r="L11" s="15"/>
      <c r="M11" s="16"/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0</v>
      </c>
      <c r="AM11" s="5">
        <f t="shared" si="4"/>
        <v>0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95" customHeight="1" x14ac:dyDescent="0.2">
      <c r="A12" s="39">
        <f t="shared" si="6"/>
        <v>7</v>
      </c>
      <c r="B12" s="51"/>
      <c r="C12" s="56"/>
      <c r="D12" s="57"/>
      <c r="E12" s="57"/>
      <c r="F12" s="58"/>
      <c r="G12" s="57"/>
      <c r="H12" s="39" t="str">
        <f t="shared" si="0"/>
        <v>Non</v>
      </c>
      <c r="I12" s="14">
        <f t="shared" si="1"/>
        <v>0</v>
      </c>
      <c r="J12" s="117"/>
      <c r="K12" s="143">
        <f t="shared" si="2"/>
        <v>0</v>
      </c>
      <c r="L12" s="15"/>
      <c r="M12" s="16"/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0</v>
      </c>
      <c r="AM12" s="5">
        <f t="shared" si="4"/>
        <v>0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 x14ac:dyDescent="0.2">
      <c r="A13" s="39">
        <f t="shared" si="6"/>
        <v>8</v>
      </c>
      <c r="B13" s="51"/>
      <c r="C13" s="52"/>
      <c r="D13" s="57"/>
      <c r="E13" s="57"/>
      <c r="F13" s="58"/>
      <c r="G13" s="57"/>
      <c r="H13" s="39" t="str">
        <f t="shared" si="0"/>
        <v>Non</v>
      </c>
      <c r="I13" s="14">
        <f t="shared" si="1"/>
        <v>0</v>
      </c>
      <c r="J13" s="117"/>
      <c r="K13" s="143">
        <f t="shared" si="2"/>
        <v>0</v>
      </c>
      <c r="L13" s="15"/>
      <c r="M13" s="16"/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0</v>
      </c>
      <c r="AM13" s="5">
        <f t="shared" si="4"/>
        <v>0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 x14ac:dyDescent="0.2">
      <c r="A14" s="39">
        <f t="shared" si="6"/>
        <v>9</v>
      </c>
      <c r="B14" s="51"/>
      <c r="C14" s="52"/>
      <c r="D14" s="57"/>
      <c r="E14" s="57"/>
      <c r="F14" s="58"/>
      <c r="G14" s="57"/>
      <c r="H14" s="39" t="str">
        <f t="shared" si="0"/>
        <v>Non</v>
      </c>
      <c r="I14" s="14">
        <f t="shared" si="1"/>
        <v>0</v>
      </c>
      <c r="J14" s="117"/>
      <c r="K14" s="143">
        <f t="shared" si="2"/>
        <v>0</v>
      </c>
      <c r="L14" s="15"/>
      <c r="M14" s="16"/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0</v>
      </c>
      <c r="AM14" s="5">
        <f t="shared" si="4"/>
        <v>0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 x14ac:dyDescent="0.2">
      <c r="A15" s="39">
        <f t="shared" si="6"/>
        <v>10</v>
      </c>
      <c r="B15" s="51"/>
      <c r="C15" s="52"/>
      <c r="D15" s="57"/>
      <c r="E15" s="57"/>
      <c r="F15" s="58"/>
      <c r="G15" s="57"/>
      <c r="H15" s="39" t="str">
        <f t="shared" si="0"/>
        <v>Non</v>
      </c>
      <c r="I15" s="14">
        <f t="shared" si="1"/>
        <v>0</v>
      </c>
      <c r="J15" s="117"/>
      <c r="K15" s="143">
        <f t="shared" si="2"/>
        <v>0</v>
      </c>
      <c r="L15" s="15"/>
      <c r="M15" s="16"/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0</v>
      </c>
      <c r="AM15" s="5">
        <f t="shared" si="4"/>
        <v>0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 x14ac:dyDescent="0.2">
      <c r="A16" s="62">
        <f t="shared" si="6"/>
        <v>11</v>
      </c>
      <c r="B16" s="51"/>
      <c r="C16" s="52"/>
      <c r="D16" s="57"/>
      <c r="E16" s="57"/>
      <c r="F16" s="58"/>
      <c r="G16" s="57"/>
      <c r="H16" s="39" t="str">
        <f t="shared" si="0"/>
        <v>Non</v>
      </c>
      <c r="I16" s="14">
        <f t="shared" si="1"/>
        <v>0</v>
      </c>
      <c r="J16" s="117"/>
      <c r="K16" s="143">
        <f t="shared" si="2"/>
        <v>0</v>
      </c>
      <c r="L16" s="15"/>
      <c r="M16" s="16"/>
      <c r="N16" s="54"/>
      <c r="O16" s="16"/>
      <c r="P16" s="54"/>
      <c r="Q16" s="55"/>
      <c r="R16" s="59"/>
      <c r="S16" s="16"/>
      <c r="T16" s="59"/>
      <c r="U16" s="55"/>
      <c r="V16" s="59"/>
      <c r="W16" s="16"/>
      <c r="X16" s="59"/>
      <c r="Y16" s="16"/>
      <c r="Z16" s="59"/>
      <c r="AA16" s="55"/>
      <c r="AB16" s="59"/>
      <c r="AC16" s="16"/>
      <c r="AD16" s="54"/>
      <c r="AE16" s="55"/>
      <c r="AF16" s="59"/>
      <c r="AG16" s="16"/>
      <c r="AH16" s="59"/>
      <c r="AI16" s="16"/>
      <c r="AJ16" s="55"/>
      <c r="AK16" s="82"/>
      <c r="AL16" s="4">
        <f t="shared" si="3"/>
        <v>0</v>
      </c>
      <c r="AM16" s="5">
        <f t="shared" si="4"/>
        <v>0</v>
      </c>
      <c r="AN16" s="94">
        <f t="shared" ref="AN16:BA25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  <c r="BC16" s="96"/>
    </row>
    <row r="17" spans="1:55" s="97" customFormat="1" ht="24.95" customHeight="1" x14ac:dyDescent="0.2">
      <c r="A17" s="39">
        <f t="shared" si="6"/>
        <v>12</v>
      </c>
      <c r="B17" s="51"/>
      <c r="C17" s="52"/>
      <c r="D17" s="57"/>
      <c r="E17" s="57"/>
      <c r="F17" s="58"/>
      <c r="G17" s="57"/>
      <c r="H17" s="39" t="str">
        <f t="shared" si="0"/>
        <v>Non</v>
      </c>
      <c r="I17" s="14">
        <f t="shared" si="1"/>
        <v>0</v>
      </c>
      <c r="J17" s="117"/>
      <c r="K17" s="143">
        <f t="shared" si="2"/>
        <v>0</v>
      </c>
      <c r="L17" s="15"/>
      <c r="M17" s="16"/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0</v>
      </c>
      <c r="AM17" s="5">
        <f t="shared" si="4"/>
        <v>0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  <c r="BC17" s="96"/>
    </row>
    <row r="18" spans="1:55" s="97" customFormat="1" ht="24.95" customHeight="1" x14ac:dyDescent="0.2">
      <c r="A18" s="39">
        <f t="shared" si="6"/>
        <v>13</v>
      </c>
      <c r="B18" s="51"/>
      <c r="C18" s="52"/>
      <c r="D18" s="57"/>
      <c r="E18" s="57"/>
      <c r="F18" s="58"/>
      <c r="G18" s="57"/>
      <c r="H18" s="39" t="str">
        <f t="shared" si="0"/>
        <v>Non</v>
      </c>
      <c r="I18" s="14">
        <f t="shared" si="1"/>
        <v>0</v>
      </c>
      <c r="J18" s="117"/>
      <c r="K18" s="143">
        <f t="shared" si="2"/>
        <v>0</v>
      </c>
      <c r="L18" s="15"/>
      <c r="M18" s="16"/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0</v>
      </c>
      <c r="AM18" s="5">
        <f t="shared" si="4"/>
        <v>0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  <c r="BC18" s="96"/>
    </row>
    <row r="19" spans="1:55" s="97" customFormat="1" ht="24.95" customHeight="1" x14ac:dyDescent="0.2">
      <c r="A19" s="39">
        <f t="shared" ref="A19:A35" si="8">A18+1</f>
        <v>14</v>
      </c>
      <c r="B19" s="51"/>
      <c r="C19" s="52"/>
      <c r="D19" s="57"/>
      <c r="E19" s="57"/>
      <c r="F19" s="58"/>
      <c r="G19" s="57"/>
      <c r="H19" s="39" t="str">
        <f t="shared" si="0"/>
        <v>Non</v>
      </c>
      <c r="I19" s="14">
        <f t="shared" si="1"/>
        <v>0</v>
      </c>
      <c r="J19" s="117"/>
      <c r="K19" s="143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  <c r="BC19" s="96"/>
    </row>
    <row r="20" spans="1:55" s="97" customFormat="1" ht="24.95" customHeight="1" x14ac:dyDescent="0.2">
      <c r="A20" s="39">
        <f t="shared" si="8"/>
        <v>15</v>
      </c>
      <c r="B20" s="51"/>
      <c r="C20" s="52"/>
      <c r="D20" s="57"/>
      <c r="E20" s="57"/>
      <c r="F20" s="58"/>
      <c r="G20" s="57"/>
      <c r="H20" s="39" t="str">
        <f t="shared" si="0"/>
        <v>Non</v>
      </c>
      <c r="I20" s="14">
        <f t="shared" si="1"/>
        <v>0</v>
      </c>
      <c r="J20" s="117"/>
      <c r="K20" s="143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  <c r="BC20" s="96"/>
    </row>
    <row r="21" spans="1:55" s="97" customFormat="1" ht="24.95" customHeight="1" x14ac:dyDescent="0.2">
      <c r="A21" s="39">
        <f t="shared" si="8"/>
        <v>16</v>
      </c>
      <c r="B21" s="51"/>
      <c r="C21" s="56"/>
      <c r="D21" s="57"/>
      <c r="E21" s="57"/>
      <c r="F21" s="58"/>
      <c r="G21" s="57"/>
      <c r="H21" s="39" t="str">
        <f t="shared" si="0"/>
        <v>Non</v>
      </c>
      <c r="I21" s="14">
        <f t="shared" si="1"/>
        <v>0</v>
      </c>
      <c r="J21" s="117"/>
      <c r="K21" s="143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  <c r="BC21" s="96"/>
    </row>
    <row r="22" spans="1:55" s="97" customFormat="1" ht="24.95" customHeight="1" x14ac:dyDescent="0.2">
      <c r="A22" s="39">
        <f t="shared" si="8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3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  <c r="BC22" s="96"/>
    </row>
    <row r="23" spans="1:55" s="97" customFormat="1" ht="24.95" customHeight="1" x14ac:dyDescent="0.2">
      <c r="A23" s="39">
        <f t="shared" si="8"/>
        <v>18</v>
      </c>
      <c r="B23" s="51"/>
      <c r="C23" s="56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3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  <c r="BC23" s="96"/>
    </row>
    <row r="24" spans="1:55" s="97" customFormat="1" ht="24.95" customHeight="1" x14ac:dyDescent="0.2">
      <c r="A24" s="39">
        <f t="shared" si="8"/>
        <v>19</v>
      </c>
      <c r="B24" s="51"/>
      <c r="C24" s="52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3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4"/>
        <v>0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  <c r="BC24" s="96"/>
    </row>
    <row r="25" spans="1:55" s="97" customFormat="1" ht="24.95" customHeight="1" x14ac:dyDescent="0.2">
      <c r="A25" s="39">
        <f t="shared" si="8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3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si="4"/>
        <v>0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  <c r="BC25" s="96"/>
    </row>
    <row r="26" spans="1:55" s="97" customFormat="1" ht="24.95" customHeight="1" x14ac:dyDescent="0.2">
      <c r="A26" s="39">
        <f t="shared" si="8"/>
        <v>21</v>
      </c>
      <c r="B26" s="51"/>
      <c r="C26" s="52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3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4"/>
        <v>0</v>
      </c>
      <c r="AN26" s="94">
        <f t="shared" ref="AN26:BA32" si="9">IF($AM26&gt;Nbcourse+AN$3-1-$J26,LARGE($L26:$AK26,Nbcourse+AN$3-$J26),0)</f>
        <v>0</v>
      </c>
      <c r="AO26" s="4">
        <f t="shared" si="9"/>
        <v>0</v>
      </c>
      <c r="AP26" s="4">
        <f t="shared" si="9"/>
        <v>0</v>
      </c>
      <c r="AQ26" s="4">
        <f t="shared" si="9"/>
        <v>0</v>
      </c>
      <c r="AR26" s="4">
        <f t="shared" si="9"/>
        <v>0</v>
      </c>
      <c r="AS26" s="4">
        <f t="shared" si="9"/>
        <v>0</v>
      </c>
      <c r="AT26" s="4">
        <f t="shared" si="9"/>
        <v>0</v>
      </c>
      <c r="AU26" s="4">
        <f t="shared" si="9"/>
        <v>0</v>
      </c>
      <c r="AV26" s="4">
        <f t="shared" si="9"/>
        <v>0</v>
      </c>
      <c r="AW26" s="4">
        <f t="shared" si="9"/>
        <v>0</v>
      </c>
      <c r="AX26" s="4">
        <f t="shared" si="9"/>
        <v>0</v>
      </c>
      <c r="AY26" s="4">
        <f t="shared" si="9"/>
        <v>0</v>
      </c>
      <c r="AZ26" s="4">
        <f t="shared" si="9"/>
        <v>0</v>
      </c>
      <c r="BA26" s="95">
        <f t="shared" si="9"/>
        <v>0</v>
      </c>
      <c r="BB26" s="96"/>
      <c r="BC26" s="96"/>
    </row>
    <row r="27" spans="1:55" s="97" customFormat="1" ht="24.95" customHeight="1" x14ac:dyDescent="0.2">
      <c r="A27" s="39">
        <f t="shared" si="8"/>
        <v>22</v>
      </c>
      <c r="B27" s="51"/>
      <c r="C27" s="52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3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4"/>
        <v>0</v>
      </c>
      <c r="AN27" s="94">
        <f t="shared" si="9"/>
        <v>0</v>
      </c>
      <c r="AO27" s="4">
        <f t="shared" si="9"/>
        <v>0</v>
      </c>
      <c r="AP27" s="4">
        <f t="shared" si="9"/>
        <v>0</v>
      </c>
      <c r="AQ27" s="4">
        <f t="shared" si="9"/>
        <v>0</v>
      </c>
      <c r="AR27" s="4">
        <f t="shared" si="9"/>
        <v>0</v>
      </c>
      <c r="AS27" s="4">
        <f t="shared" si="9"/>
        <v>0</v>
      </c>
      <c r="AT27" s="4">
        <f t="shared" si="9"/>
        <v>0</v>
      </c>
      <c r="AU27" s="4">
        <f t="shared" si="9"/>
        <v>0</v>
      </c>
      <c r="AV27" s="4">
        <f t="shared" si="9"/>
        <v>0</v>
      </c>
      <c r="AW27" s="4">
        <f t="shared" si="9"/>
        <v>0</v>
      </c>
      <c r="AX27" s="4">
        <f t="shared" si="9"/>
        <v>0</v>
      </c>
      <c r="AY27" s="4">
        <f t="shared" si="9"/>
        <v>0</v>
      </c>
      <c r="AZ27" s="4">
        <f t="shared" si="9"/>
        <v>0</v>
      </c>
      <c r="BA27" s="95">
        <f t="shared" si="9"/>
        <v>0</v>
      </c>
      <c r="BB27" s="96"/>
      <c r="BC27" s="96"/>
    </row>
    <row r="28" spans="1:55" s="97" customFormat="1" ht="24.95" customHeight="1" x14ac:dyDescent="0.2">
      <c r="A28" s="39">
        <f t="shared" si="8"/>
        <v>23</v>
      </c>
      <c r="B28" s="51"/>
      <c r="C28" s="52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3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ref="AM28:AM35" si="10">COUNTA(L28:AK28)</f>
        <v>0</v>
      </c>
      <c r="AN28" s="94">
        <f t="shared" si="9"/>
        <v>0</v>
      </c>
      <c r="AO28" s="4">
        <f t="shared" si="9"/>
        <v>0</v>
      </c>
      <c r="AP28" s="4">
        <f t="shared" si="9"/>
        <v>0</v>
      </c>
      <c r="AQ28" s="4">
        <f t="shared" si="9"/>
        <v>0</v>
      </c>
      <c r="AR28" s="4">
        <f t="shared" si="9"/>
        <v>0</v>
      </c>
      <c r="AS28" s="4">
        <f t="shared" si="9"/>
        <v>0</v>
      </c>
      <c r="AT28" s="4">
        <f t="shared" si="9"/>
        <v>0</v>
      </c>
      <c r="AU28" s="4">
        <f t="shared" si="9"/>
        <v>0</v>
      </c>
      <c r="AV28" s="4">
        <f t="shared" si="9"/>
        <v>0</v>
      </c>
      <c r="AW28" s="4">
        <f t="shared" si="9"/>
        <v>0</v>
      </c>
      <c r="AX28" s="4">
        <f t="shared" si="9"/>
        <v>0</v>
      </c>
      <c r="AY28" s="4">
        <f t="shared" si="9"/>
        <v>0</v>
      </c>
      <c r="AZ28" s="4">
        <f t="shared" si="9"/>
        <v>0</v>
      </c>
      <c r="BA28" s="95">
        <f t="shared" si="9"/>
        <v>0</v>
      </c>
      <c r="BB28" s="96"/>
      <c r="BC28" s="96"/>
    </row>
    <row r="29" spans="1:55" s="97" customFormat="1" ht="24.95" customHeight="1" x14ac:dyDescent="0.2">
      <c r="A29" s="39">
        <f t="shared" si="8"/>
        <v>24</v>
      </c>
      <c r="B29" s="51"/>
      <c r="C29" s="52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3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10"/>
        <v>0</v>
      </c>
      <c r="AN29" s="94">
        <f t="shared" si="9"/>
        <v>0</v>
      </c>
      <c r="AO29" s="4">
        <f t="shared" si="9"/>
        <v>0</v>
      </c>
      <c r="AP29" s="4">
        <f t="shared" si="9"/>
        <v>0</v>
      </c>
      <c r="AQ29" s="4">
        <f t="shared" si="9"/>
        <v>0</v>
      </c>
      <c r="AR29" s="4">
        <f t="shared" si="9"/>
        <v>0</v>
      </c>
      <c r="AS29" s="4">
        <f t="shared" si="9"/>
        <v>0</v>
      </c>
      <c r="AT29" s="4">
        <f t="shared" si="9"/>
        <v>0</v>
      </c>
      <c r="AU29" s="4">
        <f t="shared" si="9"/>
        <v>0</v>
      </c>
      <c r="AV29" s="4">
        <f t="shared" si="9"/>
        <v>0</v>
      </c>
      <c r="AW29" s="4">
        <f t="shared" si="9"/>
        <v>0</v>
      </c>
      <c r="AX29" s="4">
        <f t="shared" si="9"/>
        <v>0</v>
      </c>
      <c r="AY29" s="4">
        <f t="shared" si="9"/>
        <v>0</v>
      </c>
      <c r="AZ29" s="4">
        <f t="shared" si="9"/>
        <v>0</v>
      </c>
      <c r="BA29" s="95">
        <f t="shared" si="9"/>
        <v>0</v>
      </c>
      <c r="BB29" s="96"/>
      <c r="BC29" s="96"/>
    </row>
    <row r="30" spans="1:55" s="97" customFormat="1" ht="24.95" customHeight="1" x14ac:dyDescent="0.2">
      <c r="A30" s="39">
        <f t="shared" si="8"/>
        <v>25</v>
      </c>
      <c r="B30" s="51"/>
      <c r="C30" s="52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3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10"/>
        <v>0</v>
      </c>
      <c r="AN30" s="94">
        <f t="shared" si="9"/>
        <v>0</v>
      </c>
      <c r="AO30" s="4">
        <f t="shared" si="9"/>
        <v>0</v>
      </c>
      <c r="AP30" s="4">
        <f t="shared" si="9"/>
        <v>0</v>
      </c>
      <c r="AQ30" s="4">
        <f t="shared" si="9"/>
        <v>0</v>
      </c>
      <c r="AR30" s="4">
        <f t="shared" si="9"/>
        <v>0</v>
      </c>
      <c r="AS30" s="4">
        <f t="shared" si="9"/>
        <v>0</v>
      </c>
      <c r="AT30" s="4">
        <f t="shared" si="9"/>
        <v>0</v>
      </c>
      <c r="AU30" s="4">
        <f t="shared" si="9"/>
        <v>0</v>
      </c>
      <c r="AV30" s="4">
        <f t="shared" si="9"/>
        <v>0</v>
      </c>
      <c r="AW30" s="4">
        <f t="shared" si="9"/>
        <v>0</v>
      </c>
      <c r="AX30" s="4">
        <f t="shared" si="9"/>
        <v>0</v>
      </c>
      <c r="AY30" s="4">
        <f t="shared" si="9"/>
        <v>0</v>
      </c>
      <c r="AZ30" s="4">
        <f t="shared" si="9"/>
        <v>0</v>
      </c>
      <c r="BA30" s="95">
        <f t="shared" si="9"/>
        <v>0</v>
      </c>
      <c r="BB30" s="96"/>
      <c r="BC30" s="96"/>
    </row>
    <row r="31" spans="1:55" s="97" customFormat="1" ht="24.95" customHeight="1" x14ac:dyDescent="0.2">
      <c r="A31" s="39">
        <f t="shared" si="8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3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10"/>
        <v>0</v>
      </c>
      <c r="AN31" s="94">
        <f t="shared" si="9"/>
        <v>0</v>
      </c>
      <c r="AO31" s="4">
        <f t="shared" si="9"/>
        <v>0</v>
      </c>
      <c r="AP31" s="4">
        <f t="shared" si="9"/>
        <v>0</v>
      </c>
      <c r="AQ31" s="4">
        <f t="shared" si="9"/>
        <v>0</v>
      </c>
      <c r="AR31" s="4">
        <f t="shared" si="9"/>
        <v>0</v>
      </c>
      <c r="AS31" s="4">
        <f t="shared" si="9"/>
        <v>0</v>
      </c>
      <c r="AT31" s="4">
        <f t="shared" si="9"/>
        <v>0</v>
      </c>
      <c r="AU31" s="4">
        <f t="shared" si="9"/>
        <v>0</v>
      </c>
      <c r="AV31" s="4">
        <f t="shared" si="9"/>
        <v>0</v>
      </c>
      <c r="AW31" s="4">
        <f t="shared" si="9"/>
        <v>0</v>
      </c>
      <c r="AX31" s="4">
        <f t="shared" si="9"/>
        <v>0</v>
      </c>
      <c r="AY31" s="4">
        <f t="shared" si="9"/>
        <v>0</v>
      </c>
      <c r="AZ31" s="4">
        <f t="shared" si="9"/>
        <v>0</v>
      </c>
      <c r="BA31" s="95">
        <f t="shared" si="9"/>
        <v>0</v>
      </c>
      <c r="BB31" s="96"/>
      <c r="BC31" s="96"/>
    </row>
    <row r="32" spans="1:55" s="97" customFormat="1" ht="24.95" customHeight="1" x14ac:dyDescent="0.2">
      <c r="A32" s="39">
        <f t="shared" si="8"/>
        <v>27</v>
      </c>
      <c r="B32" s="51"/>
      <c r="C32" s="52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3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10"/>
        <v>0</v>
      </c>
      <c r="AN32" s="94">
        <f t="shared" si="9"/>
        <v>0</v>
      </c>
      <c r="AO32" s="4">
        <f t="shared" si="9"/>
        <v>0</v>
      </c>
      <c r="AP32" s="4">
        <f t="shared" si="9"/>
        <v>0</v>
      </c>
      <c r="AQ32" s="4">
        <f t="shared" si="9"/>
        <v>0</v>
      </c>
      <c r="AR32" s="4">
        <f t="shared" si="9"/>
        <v>0</v>
      </c>
      <c r="AS32" s="4">
        <f t="shared" si="9"/>
        <v>0</v>
      </c>
      <c r="AT32" s="4">
        <f t="shared" si="9"/>
        <v>0</v>
      </c>
      <c r="AU32" s="4">
        <f t="shared" si="9"/>
        <v>0</v>
      </c>
      <c r="AV32" s="4">
        <f t="shared" si="9"/>
        <v>0</v>
      </c>
      <c r="AW32" s="4">
        <f t="shared" si="9"/>
        <v>0</v>
      </c>
      <c r="AX32" s="4">
        <f t="shared" si="9"/>
        <v>0</v>
      </c>
      <c r="AY32" s="4">
        <f t="shared" si="9"/>
        <v>0</v>
      </c>
      <c r="AZ32" s="4">
        <f t="shared" si="9"/>
        <v>0</v>
      </c>
      <c r="BA32" s="95">
        <f t="shared" si="9"/>
        <v>0</v>
      </c>
      <c r="BB32" s="96"/>
      <c r="BC32" s="96"/>
    </row>
    <row r="33" spans="1:55" s="97" customFormat="1" ht="24.95" customHeight="1" x14ac:dyDescent="0.2">
      <c r="A33" s="39">
        <f t="shared" si="8"/>
        <v>28</v>
      </c>
      <c r="B33" s="51"/>
      <c r="C33" s="52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3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10"/>
        <v>0</v>
      </c>
      <c r="AN33" s="94">
        <f>IF($AM33&gt;Nbcourse+AN$3-1-$J33,LARGE($L33:$AK33,Nbcourse+AN$3-$J33),0)</f>
        <v>0</v>
      </c>
      <c r="AO33" s="4">
        <f>IF($AM33&gt;Nbcourse+AO$3-1-$J33,LARGE($L33:$AK33,Nbcourse+AO$3-$J33),0)</f>
        <v>0</v>
      </c>
      <c r="AP33" s="4">
        <f>IF($AM33&gt;Nbcourse+AP$3-1-$J33,LARGE($L33:$AK33,Nbcourse+AP$3-$J33),0)</f>
        <v>0</v>
      </c>
      <c r="AQ33" s="4">
        <f t="shared" ref="AQ33:BA33" si="11">IF($AM33&gt;Nbcourse+AQ$3-1-$J33,LARGE($L33:$AK33,Nbcourse+AQ$3-$J33),0)</f>
        <v>0</v>
      </c>
      <c r="AR33" s="4">
        <f t="shared" si="11"/>
        <v>0</v>
      </c>
      <c r="AS33" s="4">
        <f t="shared" si="11"/>
        <v>0</v>
      </c>
      <c r="AT33" s="4">
        <f t="shared" si="11"/>
        <v>0</v>
      </c>
      <c r="AU33" s="4">
        <f t="shared" si="11"/>
        <v>0</v>
      </c>
      <c r="AV33" s="4">
        <f t="shared" si="11"/>
        <v>0</v>
      </c>
      <c r="AW33" s="4">
        <f t="shared" si="11"/>
        <v>0</v>
      </c>
      <c r="AX33" s="4">
        <f t="shared" si="11"/>
        <v>0</v>
      </c>
      <c r="AY33" s="4">
        <f t="shared" si="11"/>
        <v>0</v>
      </c>
      <c r="AZ33" s="4">
        <f t="shared" si="11"/>
        <v>0</v>
      </c>
      <c r="BA33" s="95">
        <f t="shared" si="11"/>
        <v>0</v>
      </c>
      <c r="BB33" s="96"/>
      <c r="BC33" s="96"/>
    </row>
    <row r="34" spans="1:55" s="97" customFormat="1" ht="24.95" customHeight="1" x14ac:dyDescent="0.2">
      <c r="A34" s="39">
        <f t="shared" si="8"/>
        <v>29</v>
      </c>
      <c r="B34" s="51"/>
      <c r="C34" s="52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3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10"/>
        <v>0</v>
      </c>
      <c r="AN34" s="94">
        <f t="shared" ref="AN34:BA35" si="12">IF($AM34&gt;Nbcourse+AN$3-1-$J34,LARGE($L34:$AK34,Nbcourse+AN$3-$J34),0)</f>
        <v>0</v>
      </c>
      <c r="AO34" s="4">
        <f t="shared" si="12"/>
        <v>0</v>
      </c>
      <c r="AP34" s="4">
        <f t="shared" si="12"/>
        <v>0</v>
      </c>
      <c r="AQ34" s="4">
        <f t="shared" si="12"/>
        <v>0</v>
      </c>
      <c r="AR34" s="4">
        <f t="shared" si="12"/>
        <v>0</v>
      </c>
      <c r="AS34" s="4">
        <f t="shared" si="12"/>
        <v>0</v>
      </c>
      <c r="AT34" s="4">
        <f t="shared" si="12"/>
        <v>0</v>
      </c>
      <c r="AU34" s="4">
        <f t="shared" si="12"/>
        <v>0</v>
      </c>
      <c r="AV34" s="4">
        <f t="shared" si="12"/>
        <v>0</v>
      </c>
      <c r="AW34" s="4">
        <f t="shared" si="12"/>
        <v>0</v>
      </c>
      <c r="AX34" s="4">
        <f t="shared" si="12"/>
        <v>0</v>
      </c>
      <c r="AY34" s="4">
        <f t="shared" si="12"/>
        <v>0</v>
      </c>
      <c r="AZ34" s="4">
        <f t="shared" si="12"/>
        <v>0</v>
      </c>
      <c r="BA34" s="95">
        <f t="shared" si="12"/>
        <v>0</v>
      </c>
      <c r="BB34" s="96"/>
      <c r="BC34" s="96"/>
    </row>
    <row r="35" spans="1:55" s="97" customFormat="1" ht="24.95" customHeight="1" thickBot="1" x14ac:dyDescent="0.25">
      <c r="A35" s="39">
        <f t="shared" si="8"/>
        <v>30</v>
      </c>
      <c r="B35" s="51"/>
      <c r="C35" s="52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3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10"/>
        <v>0</v>
      </c>
      <c r="AN35" s="94">
        <f t="shared" si="12"/>
        <v>0</v>
      </c>
      <c r="AO35" s="4">
        <f t="shared" si="12"/>
        <v>0</v>
      </c>
      <c r="AP35" s="4">
        <f t="shared" si="12"/>
        <v>0</v>
      </c>
      <c r="AQ35" s="4">
        <f t="shared" si="12"/>
        <v>0</v>
      </c>
      <c r="AR35" s="4">
        <f t="shared" si="12"/>
        <v>0</v>
      </c>
      <c r="AS35" s="4">
        <f t="shared" si="12"/>
        <v>0</v>
      </c>
      <c r="AT35" s="4">
        <f t="shared" si="12"/>
        <v>0</v>
      </c>
      <c r="AU35" s="4">
        <f t="shared" si="12"/>
        <v>0</v>
      </c>
      <c r="AV35" s="4">
        <f t="shared" si="12"/>
        <v>0</v>
      </c>
      <c r="AW35" s="4">
        <f t="shared" si="12"/>
        <v>0</v>
      </c>
      <c r="AX35" s="4">
        <f t="shared" si="12"/>
        <v>0</v>
      </c>
      <c r="AY35" s="4">
        <f t="shared" si="12"/>
        <v>0</v>
      </c>
      <c r="AZ35" s="4">
        <f t="shared" si="12"/>
        <v>0</v>
      </c>
      <c r="BA35" s="95">
        <f t="shared" si="12"/>
        <v>0</v>
      </c>
      <c r="BB35" s="96"/>
      <c r="BC35" s="96"/>
    </row>
    <row r="36" spans="1:55" s="97" customFormat="1" ht="24.95" customHeight="1" thickBot="1" x14ac:dyDescent="0.25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4"/>
      <c r="L36" s="87">
        <f>COUNT(L$6:L35)</f>
        <v>4</v>
      </c>
      <c r="M36" s="88">
        <f>COUNT(M$6:M35)</f>
        <v>4</v>
      </c>
      <c r="N36" s="89">
        <f>COUNT(N$6:N35)</f>
        <v>0</v>
      </c>
      <c r="O36" s="88">
        <f>COUNT(O$6:O35)</f>
        <v>0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/>
      <c r="U36" s="90"/>
      <c r="V36" s="91"/>
      <c r="W36" s="88"/>
      <c r="X36" s="91"/>
      <c r="Y36" s="88"/>
      <c r="Z36" s="91"/>
      <c r="AA36" s="90"/>
      <c r="AB36" s="91"/>
      <c r="AC36" s="88"/>
      <c r="AD36" s="89"/>
      <c r="AE36" s="90"/>
      <c r="AF36" s="91"/>
      <c r="AG36" s="88"/>
      <c r="AH36" s="91"/>
      <c r="AI36" s="88"/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 x14ac:dyDescent="0.25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 x14ac:dyDescent="0.2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 x14ac:dyDescent="0.2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 x14ac:dyDescent="0.2">
      <c r="A40" s="11"/>
      <c r="B40" s="11"/>
      <c r="C40" s="48"/>
      <c r="D40" s="42"/>
      <c r="E40" s="42"/>
      <c r="F40" s="42"/>
      <c r="G40" s="57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 x14ac:dyDescent="0.2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 xr:uid="{00000000-0002-0000-0300-000000000000}">
      <formula1>$BC$6:$BC$20</formula1>
    </dataValidation>
  </dataValidations>
  <printOptions horizontalCentered="1"/>
  <pageMargins left="0.78740157480314965" right="0.78740157480314965" top="0.32" bottom="0.39370078740157483" header="0.19685039370078741" footer="0.19685039370078741"/>
  <pageSetup paperSize="9" scale="80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3</xdr:col>
                    <xdr:colOff>885825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3">
    <pageSetUpPr fitToPage="1"/>
  </sheetPr>
  <dimension ref="A1:BC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G9" sqref="G9"/>
    </sheetView>
  </sheetViews>
  <sheetFormatPr baseColWidth="10" defaultRowHeight="12.75" x14ac:dyDescent="0.2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 x14ac:dyDescent="0.2">
      <c r="A1" s="17" t="s">
        <v>60</v>
      </c>
      <c r="B1" s="17"/>
      <c r="C1" s="17"/>
      <c r="D1" s="17"/>
      <c r="E1" s="17"/>
      <c r="F1" s="17"/>
      <c r="G1" s="17"/>
      <c r="H1" s="93" t="s">
        <v>179</v>
      </c>
      <c r="I1" s="17"/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 x14ac:dyDescent="0.45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470" t="s">
        <v>10</v>
      </c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</row>
    <row r="3" spans="1:55" s="104" customFormat="1" ht="66" customHeight="1" x14ac:dyDescent="0.2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476" t="s">
        <v>21</v>
      </c>
      <c r="K3" s="480" t="s">
        <v>24</v>
      </c>
      <c r="L3" s="479">
        <v>42806</v>
      </c>
      <c r="M3" s="474"/>
      <c r="N3" s="474">
        <v>42911</v>
      </c>
      <c r="O3" s="474"/>
      <c r="P3" s="473" t="s">
        <v>5</v>
      </c>
      <c r="Q3" s="473"/>
      <c r="R3" s="473" t="s">
        <v>7</v>
      </c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4">
        <v>43009</v>
      </c>
      <c r="AK3" s="475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 x14ac:dyDescent="0.25">
      <c r="A4" s="80"/>
      <c r="B4" s="28"/>
      <c r="C4" s="29"/>
      <c r="D4" s="30"/>
      <c r="E4" s="30"/>
      <c r="F4" s="31"/>
      <c r="G4" s="30"/>
      <c r="H4" s="32"/>
      <c r="I4" s="33"/>
      <c r="J4" s="477"/>
      <c r="K4" s="481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 x14ac:dyDescent="0.25">
      <c r="A5" s="136"/>
      <c r="B5" s="137"/>
      <c r="C5" s="138"/>
      <c r="D5" s="139" t="s">
        <v>23</v>
      </c>
      <c r="E5" s="139"/>
      <c r="F5" s="140"/>
      <c r="G5" s="139"/>
      <c r="H5" s="141"/>
      <c r="I5" s="142"/>
      <c r="J5" s="478"/>
      <c r="K5" s="482"/>
      <c r="L5" s="134" t="s">
        <v>180</v>
      </c>
      <c r="M5" s="133"/>
      <c r="N5" s="134"/>
      <c r="O5" s="133"/>
      <c r="P5" s="134"/>
      <c r="Q5" s="133"/>
      <c r="R5" s="134"/>
      <c r="S5" s="133"/>
      <c r="T5" s="134"/>
      <c r="U5" s="133"/>
      <c r="V5" s="132"/>
      <c r="W5" s="133"/>
      <c r="X5" s="132"/>
      <c r="Y5" s="133"/>
      <c r="Z5" s="134"/>
      <c r="AA5" s="133"/>
      <c r="AB5" s="132"/>
      <c r="AC5" s="133"/>
      <c r="AD5" s="132"/>
      <c r="AE5" s="133"/>
      <c r="AF5" s="132"/>
      <c r="AG5" s="133"/>
      <c r="AH5" s="132"/>
      <c r="AI5" s="133"/>
      <c r="AJ5" s="134"/>
      <c r="AK5" s="133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 x14ac:dyDescent="0.2">
      <c r="A6" s="110">
        <v>1</v>
      </c>
      <c r="B6" s="51"/>
      <c r="C6" s="112"/>
      <c r="D6" s="149" t="s">
        <v>328</v>
      </c>
      <c r="E6" s="113" t="s">
        <v>181</v>
      </c>
      <c r="F6" s="114"/>
      <c r="G6" s="149" t="s">
        <v>27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100</v>
      </c>
      <c r="J6" s="116"/>
      <c r="K6" s="146">
        <f t="shared" ref="K6:K35" si="2">COUNTIF(L$5:AK$5,$D6)*4</f>
        <v>0</v>
      </c>
      <c r="L6" s="118">
        <v>50</v>
      </c>
      <c r="M6" s="119">
        <v>50</v>
      </c>
      <c r="N6" s="120"/>
      <c r="O6" s="119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20"/>
      <c r="AK6" s="119"/>
      <c r="AL6" s="4">
        <f t="shared" ref="AL6:AL35" si="3">MAX(L6:AK6)</f>
        <v>50</v>
      </c>
      <c r="AM6" s="5">
        <f t="shared" ref="AM6:AM24" si="4">COUNTA(L6:AK6)</f>
        <v>2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 x14ac:dyDescent="0.2">
      <c r="A7" s="39">
        <f t="shared" ref="A7:A35" si="6">A6+1</f>
        <v>2</v>
      </c>
      <c r="B7" s="51"/>
      <c r="C7" s="56"/>
      <c r="D7" s="57"/>
      <c r="E7" s="57"/>
      <c r="F7" s="58"/>
      <c r="G7" s="131"/>
      <c r="H7" s="39" t="str">
        <f t="shared" si="0"/>
        <v>Non</v>
      </c>
      <c r="I7" s="14">
        <f t="shared" si="1"/>
        <v>0</v>
      </c>
      <c r="J7" s="117"/>
      <c r="K7" s="143">
        <f t="shared" si="2"/>
        <v>0</v>
      </c>
      <c r="L7" s="15"/>
      <c r="M7" s="16"/>
      <c r="N7" s="54"/>
      <c r="O7" s="16"/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0</v>
      </c>
      <c r="AM7" s="5">
        <f t="shared" si="4"/>
        <v>0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 x14ac:dyDescent="0.2">
      <c r="A8" s="39">
        <f t="shared" si="6"/>
        <v>3</v>
      </c>
      <c r="B8" s="51"/>
      <c r="C8" s="56"/>
      <c r="D8" s="57"/>
      <c r="E8" s="57"/>
      <c r="F8" s="58"/>
      <c r="G8" s="148"/>
      <c r="H8" s="39" t="str">
        <f t="shared" si="0"/>
        <v>Non</v>
      </c>
      <c r="I8" s="14">
        <f t="shared" si="1"/>
        <v>0</v>
      </c>
      <c r="J8" s="117"/>
      <c r="K8" s="143">
        <f t="shared" si="2"/>
        <v>0</v>
      </c>
      <c r="L8" s="15"/>
      <c r="M8" s="16"/>
      <c r="N8" s="54"/>
      <c r="O8" s="16"/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0</v>
      </c>
      <c r="AM8" s="5">
        <f t="shared" si="4"/>
        <v>0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 x14ac:dyDescent="0.2">
      <c r="A9" s="39">
        <f t="shared" si="6"/>
        <v>4</v>
      </c>
      <c r="B9" s="51"/>
      <c r="C9" s="52"/>
      <c r="D9" s="148"/>
      <c r="E9" s="57"/>
      <c r="F9" s="58"/>
      <c r="G9" s="148"/>
      <c r="H9" s="39" t="str">
        <f t="shared" si="0"/>
        <v>Non</v>
      </c>
      <c r="I9" s="14">
        <f t="shared" si="1"/>
        <v>0</v>
      </c>
      <c r="J9" s="117"/>
      <c r="K9" s="143">
        <f t="shared" si="2"/>
        <v>0</v>
      </c>
      <c r="L9" s="15"/>
      <c r="M9" s="16"/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0</v>
      </c>
      <c r="AM9" s="5">
        <f t="shared" si="4"/>
        <v>0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4.95" customHeight="1" x14ac:dyDescent="0.2">
      <c r="A10" s="39">
        <f t="shared" si="6"/>
        <v>5</v>
      </c>
      <c r="B10" s="51"/>
      <c r="C10" s="56"/>
      <c r="D10" s="57"/>
      <c r="E10" s="57"/>
      <c r="F10" s="58"/>
      <c r="G10" s="57"/>
      <c r="H10" s="39" t="str">
        <f t="shared" si="0"/>
        <v>Non</v>
      </c>
      <c r="I10" s="14">
        <f t="shared" si="1"/>
        <v>0</v>
      </c>
      <c r="J10" s="117"/>
      <c r="K10" s="143">
        <f t="shared" si="2"/>
        <v>0</v>
      </c>
      <c r="L10" s="15"/>
      <c r="M10" s="16"/>
      <c r="N10" s="54"/>
      <c r="O10" s="16"/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0</v>
      </c>
      <c r="AM10" s="5">
        <f t="shared" si="4"/>
        <v>0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 x14ac:dyDescent="0.2">
      <c r="A11" s="39">
        <f t="shared" si="6"/>
        <v>6</v>
      </c>
      <c r="B11" s="51"/>
      <c r="C11" s="56"/>
      <c r="D11" s="57"/>
      <c r="E11" s="57"/>
      <c r="F11" s="58"/>
      <c r="G11" s="57"/>
      <c r="H11" s="39" t="str">
        <f t="shared" si="0"/>
        <v>Non</v>
      </c>
      <c r="I11" s="14">
        <f t="shared" si="1"/>
        <v>0</v>
      </c>
      <c r="J11" s="117"/>
      <c r="K11" s="143">
        <f t="shared" si="2"/>
        <v>0</v>
      </c>
      <c r="L11" s="15"/>
      <c r="M11" s="16"/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0</v>
      </c>
      <c r="AM11" s="5">
        <f t="shared" si="4"/>
        <v>0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95" customHeight="1" x14ac:dyDescent="0.2">
      <c r="A12" s="39">
        <f t="shared" si="6"/>
        <v>7</v>
      </c>
      <c r="B12" s="51"/>
      <c r="C12" s="52"/>
      <c r="D12" s="57"/>
      <c r="E12" s="57"/>
      <c r="F12" s="58"/>
      <c r="G12" s="57"/>
      <c r="H12" s="39" t="str">
        <f t="shared" si="0"/>
        <v>Non</v>
      </c>
      <c r="I12" s="14">
        <f t="shared" si="1"/>
        <v>0</v>
      </c>
      <c r="J12" s="117"/>
      <c r="K12" s="143">
        <f t="shared" si="2"/>
        <v>0</v>
      </c>
      <c r="L12" s="15"/>
      <c r="M12" s="16"/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0</v>
      </c>
      <c r="AM12" s="5">
        <f t="shared" si="4"/>
        <v>0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 x14ac:dyDescent="0.2">
      <c r="A13" s="39">
        <f t="shared" si="6"/>
        <v>8</v>
      </c>
      <c r="B13" s="51"/>
      <c r="C13" s="52"/>
      <c r="D13" s="57"/>
      <c r="E13" s="57"/>
      <c r="F13" s="58"/>
      <c r="G13" s="57"/>
      <c r="H13" s="39" t="str">
        <f t="shared" si="0"/>
        <v>Non</v>
      </c>
      <c r="I13" s="14">
        <f t="shared" si="1"/>
        <v>0</v>
      </c>
      <c r="J13" s="117"/>
      <c r="K13" s="143">
        <f t="shared" si="2"/>
        <v>0</v>
      </c>
      <c r="L13" s="15"/>
      <c r="M13" s="16"/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0</v>
      </c>
      <c r="AM13" s="5">
        <f t="shared" si="4"/>
        <v>0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 x14ac:dyDescent="0.2">
      <c r="A14" s="39">
        <f t="shared" si="6"/>
        <v>9</v>
      </c>
      <c r="B14" s="51"/>
      <c r="C14" s="52"/>
      <c r="D14" s="57"/>
      <c r="E14" s="57"/>
      <c r="F14" s="58"/>
      <c r="G14" s="57"/>
      <c r="H14" s="39" t="str">
        <f t="shared" si="0"/>
        <v>Non</v>
      </c>
      <c r="I14" s="14">
        <f t="shared" si="1"/>
        <v>0</v>
      </c>
      <c r="J14" s="117"/>
      <c r="K14" s="143">
        <f t="shared" si="2"/>
        <v>0</v>
      </c>
      <c r="L14" s="15"/>
      <c r="M14" s="16"/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0</v>
      </c>
      <c r="AM14" s="5">
        <f t="shared" si="4"/>
        <v>0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 x14ac:dyDescent="0.2">
      <c r="A15" s="39">
        <f t="shared" si="6"/>
        <v>10</v>
      </c>
      <c r="B15" s="51"/>
      <c r="C15" s="56"/>
      <c r="D15" s="57"/>
      <c r="E15" s="57"/>
      <c r="F15" s="58"/>
      <c r="G15" s="57"/>
      <c r="H15" s="39" t="str">
        <f t="shared" si="0"/>
        <v>Non</v>
      </c>
      <c r="I15" s="14">
        <f t="shared" si="1"/>
        <v>0</v>
      </c>
      <c r="J15" s="117"/>
      <c r="K15" s="143">
        <f t="shared" si="2"/>
        <v>0</v>
      </c>
      <c r="L15" s="15"/>
      <c r="M15" s="16"/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0</v>
      </c>
      <c r="AM15" s="5">
        <f t="shared" si="4"/>
        <v>0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 x14ac:dyDescent="0.2">
      <c r="A16" s="62">
        <f t="shared" si="6"/>
        <v>11</v>
      </c>
      <c r="B16" s="51"/>
      <c r="C16" s="129"/>
      <c r="D16" s="57"/>
      <c r="E16" s="57"/>
      <c r="F16" s="58"/>
      <c r="G16" s="57"/>
      <c r="H16" s="39" t="str">
        <f t="shared" si="0"/>
        <v>Non</v>
      </c>
      <c r="I16" s="63">
        <f t="shared" si="1"/>
        <v>0</v>
      </c>
      <c r="J16" s="124"/>
      <c r="K16" s="143">
        <f t="shared" si="2"/>
        <v>0</v>
      </c>
      <c r="L16" s="70"/>
      <c r="M16" s="64"/>
      <c r="N16" s="65"/>
      <c r="O16" s="64"/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0</v>
      </c>
      <c r="AM16" s="5">
        <f t="shared" si="4"/>
        <v>0</v>
      </c>
      <c r="AN16" s="94">
        <f t="shared" ref="AN16:BA33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  <c r="BC16" s="96"/>
    </row>
    <row r="17" spans="1:55" s="97" customFormat="1" ht="24.95" customHeight="1" x14ac:dyDescent="0.2">
      <c r="A17" s="39">
        <f t="shared" si="6"/>
        <v>12</v>
      </c>
      <c r="B17" s="51"/>
      <c r="C17" s="56"/>
      <c r="D17" s="57"/>
      <c r="E17" s="57"/>
      <c r="F17" s="58"/>
      <c r="G17" s="57"/>
      <c r="H17" s="39" t="str">
        <f t="shared" si="0"/>
        <v>Non</v>
      </c>
      <c r="I17" s="14">
        <f t="shared" si="1"/>
        <v>0</v>
      </c>
      <c r="J17" s="117"/>
      <c r="K17" s="143">
        <f t="shared" si="2"/>
        <v>0</v>
      </c>
      <c r="L17" s="15"/>
      <c r="M17" s="16"/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0</v>
      </c>
      <c r="AM17" s="5">
        <f t="shared" si="4"/>
        <v>0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  <c r="BC17" s="96"/>
    </row>
    <row r="18" spans="1:55" s="97" customFormat="1" ht="24.95" customHeight="1" x14ac:dyDescent="0.2">
      <c r="A18" s="39">
        <f t="shared" si="6"/>
        <v>13</v>
      </c>
      <c r="B18" s="51"/>
      <c r="C18" s="56"/>
      <c r="D18" s="57"/>
      <c r="E18" s="57"/>
      <c r="F18" s="58"/>
      <c r="G18" s="57"/>
      <c r="H18" s="39" t="str">
        <f t="shared" si="0"/>
        <v>Non</v>
      </c>
      <c r="I18" s="14">
        <f t="shared" si="1"/>
        <v>0</v>
      </c>
      <c r="J18" s="117"/>
      <c r="K18" s="143">
        <f t="shared" si="2"/>
        <v>0</v>
      </c>
      <c r="L18" s="15"/>
      <c r="M18" s="16"/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0</v>
      </c>
      <c r="AM18" s="5">
        <f t="shared" si="4"/>
        <v>0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  <c r="BC18" s="96"/>
    </row>
    <row r="19" spans="1:55" s="97" customFormat="1" ht="24.95" customHeight="1" x14ac:dyDescent="0.2">
      <c r="A19" s="39">
        <f t="shared" si="6"/>
        <v>14</v>
      </c>
      <c r="B19" s="51"/>
      <c r="C19" s="56"/>
      <c r="D19" s="57"/>
      <c r="E19" s="57"/>
      <c r="F19" s="58"/>
      <c r="G19" s="57"/>
      <c r="H19" s="39" t="str">
        <f t="shared" si="0"/>
        <v>Non</v>
      </c>
      <c r="I19" s="14">
        <f t="shared" si="1"/>
        <v>0</v>
      </c>
      <c r="J19" s="117"/>
      <c r="K19" s="143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  <c r="BC19" s="96"/>
    </row>
    <row r="20" spans="1:55" s="97" customFormat="1" ht="24.95" customHeight="1" x14ac:dyDescent="0.2">
      <c r="A20" s="39">
        <f t="shared" si="6"/>
        <v>15</v>
      </c>
      <c r="B20" s="51"/>
      <c r="C20" s="56"/>
      <c r="D20" s="57"/>
      <c r="E20" s="57"/>
      <c r="F20" s="58"/>
      <c r="G20" s="131"/>
      <c r="H20" s="39" t="str">
        <f t="shared" si="0"/>
        <v>Non</v>
      </c>
      <c r="I20" s="14">
        <f t="shared" si="1"/>
        <v>0</v>
      </c>
      <c r="J20" s="117"/>
      <c r="K20" s="143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  <c r="BC20" s="96"/>
    </row>
    <row r="21" spans="1:55" s="97" customFormat="1" ht="24.95" customHeight="1" x14ac:dyDescent="0.2">
      <c r="A21" s="39">
        <f t="shared" si="6"/>
        <v>16</v>
      </c>
      <c r="B21" s="51"/>
      <c r="C21" s="56"/>
      <c r="D21" s="57"/>
      <c r="E21" s="57"/>
      <c r="F21" s="58"/>
      <c r="G21" s="57"/>
      <c r="H21" s="39" t="str">
        <f t="shared" si="0"/>
        <v>Non</v>
      </c>
      <c r="I21" s="14">
        <f t="shared" si="1"/>
        <v>0</v>
      </c>
      <c r="J21" s="117"/>
      <c r="K21" s="143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  <c r="BC21" s="96"/>
    </row>
    <row r="22" spans="1:55" s="97" customFormat="1" ht="24.95" customHeight="1" x14ac:dyDescent="0.2">
      <c r="A22" s="39">
        <f t="shared" si="6"/>
        <v>17</v>
      </c>
      <c r="B22" s="51"/>
      <c r="C22" s="52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3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  <c r="BC22" s="96"/>
    </row>
    <row r="23" spans="1:55" s="97" customFormat="1" ht="24.95" customHeight="1" x14ac:dyDescent="0.2">
      <c r="A23" s="39">
        <f t="shared" si="6"/>
        <v>18</v>
      </c>
      <c r="B23" s="51"/>
      <c r="C23" s="52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3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  <c r="BC23" s="96"/>
    </row>
    <row r="24" spans="1:55" s="97" customFormat="1" ht="24.95" customHeight="1" x14ac:dyDescent="0.2">
      <c r="A24" s="39">
        <f t="shared" si="6"/>
        <v>19</v>
      </c>
      <c r="B24" s="51"/>
      <c r="C24" s="56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3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4"/>
        <v>0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  <c r="BC24" s="96"/>
    </row>
    <row r="25" spans="1:55" s="97" customFormat="1" ht="24.95" customHeight="1" x14ac:dyDescent="0.2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3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ref="AM25:AM35" si="8">COUNTA(L25:AK25)</f>
        <v>0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  <c r="BC25" s="96"/>
    </row>
    <row r="26" spans="1:55" s="97" customFormat="1" ht="24.95" customHeight="1" x14ac:dyDescent="0.2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3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8"/>
        <v>0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  <c r="BC26" s="96"/>
    </row>
    <row r="27" spans="1:55" s="97" customFormat="1" ht="24.95" customHeight="1" x14ac:dyDescent="0.2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3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8"/>
        <v>0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  <c r="BC27" s="96"/>
    </row>
    <row r="28" spans="1:55" s="97" customFormat="1" ht="24.95" customHeight="1" x14ac:dyDescent="0.2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3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si="8"/>
        <v>0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  <c r="BC28" s="96"/>
    </row>
    <row r="29" spans="1:55" s="97" customFormat="1" ht="24.95" customHeight="1" x14ac:dyDescent="0.2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3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8"/>
        <v>0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  <c r="BC29" s="96"/>
    </row>
    <row r="30" spans="1:55" s="97" customFormat="1" ht="24.95" customHeight="1" x14ac:dyDescent="0.2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3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8"/>
        <v>0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  <c r="BC30" s="96"/>
    </row>
    <row r="31" spans="1:55" s="97" customFormat="1" ht="24.95" customHeight="1" x14ac:dyDescent="0.2">
      <c r="A31" s="39">
        <f t="shared" si="6"/>
        <v>26</v>
      </c>
      <c r="B31" s="51"/>
      <c r="C31" s="52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3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8"/>
        <v>0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  <c r="BC31" s="96"/>
    </row>
    <row r="32" spans="1:55" s="97" customFormat="1" ht="24.95" customHeight="1" x14ac:dyDescent="0.2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3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8"/>
        <v>0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  <c r="BC32" s="96"/>
    </row>
    <row r="33" spans="1:55" s="97" customFormat="1" ht="24.95" customHeight="1" x14ac:dyDescent="0.2">
      <c r="A33" s="39">
        <f t="shared" si="6"/>
        <v>28</v>
      </c>
      <c r="B33" s="51"/>
      <c r="C33" s="52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3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ref="AQ33:BA33" si="9">IF($AM33&gt;Nbcourse+AQ$3-1-$J33,LARGE($L33:$AK33,Nbcourse+AQ$3-$J33),0)</f>
        <v>0</v>
      </c>
      <c r="AR33" s="4">
        <f t="shared" si="9"/>
        <v>0</v>
      </c>
      <c r="AS33" s="4">
        <f t="shared" si="9"/>
        <v>0</v>
      </c>
      <c r="AT33" s="4">
        <f t="shared" si="9"/>
        <v>0</v>
      </c>
      <c r="AU33" s="4">
        <f t="shared" si="9"/>
        <v>0</v>
      </c>
      <c r="AV33" s="4">
        <f t="shared" si="9"/>
        <v>0</v>
      </c>
      <c r="AW33" s="4">
        <f t="shared" si="9"/>
        <v>0</v>
      </c>
      <c r="AX33" s="4">
        <f t="shared" si="9"/>
        <v>0</v>
      </c>
      <c r="AY33" s="4">
        <f t="shared" si="9"/>
        <v>0</v>
      </c>
      <c r="AZ33" s="4">
        <f t="shared" si="9"/>
        <v>0</v>
      </c>
      <c r="BA33" s="95">
        <f t="shared" si="9"/>
        <v>0</v>
      </c>
      <c r="BB33" s="96"/>
      <c r="BC33" s="96"/>
    </row>
    <row r="34" spans="1:55" s="97" customFormat="1" ht="24.95" customHeight="1" x14ac:dyDescent="0.2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3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ref="AN34:BA35" si="10">IF($AM34&gt;Nbcourse+AN$3-1-$J34,LARGE($L34:$AK34,Nbcourse+AN$3-$J34),0)</f>
        <v>0</v>
      </c>
      <c r="AO34" s="4">
        <f t="shared" si="10"/>
        <v>0</v>
      </c>
      <c r="AP34" s="4">
        <f t="shared" si="10"/>
        <v>0</v>
      </c>
      <c r="AQ34" s="4">
        <f t="shared" si="10"/>
        <v>0</v>
      </c>
      <c r="AR34" s="4">
        <f t="shared" si="10"/>
        <v>0</v>
      </c>
      <c r="AS34" s="4">
        <f t="shared" si="10"/>
        <v>0</v>
      </c>
      <c r="AT34" s="4">
        <f t="shared" si="10"/>
        <v>0</v>
      </c>
      <c r="AU34" s="4">
        <f t="shared" si="10"/>
        <v>0</v>
      </c>
      <c r="AV34" s="4">
        <f t="shared" si="10"/>
        <v>0</v>
      </c>
      <c r="AW34" s="4">
        <f t="shared" si="10"/>
        <v>0</v>
      </c>
      <c r="AX34" s="4">
        <f t="shared" si="10"/>
        <v>0</v>
      </c>
      <c r="AY34" s="4">
        <f t="shared" si="10"/>
        <v>0</v>
      </c>
      <c r="AZ34" s="4">
        <f t="shared" si="10"/>
        <v>0</v>
      </c>
      <c r="BA34" s="95">
        <f t="shared" si="10"/>
        <v>0</v>
      </c>
      <c r="BB34" s="96"/>
      <c r="BC34" s="96"/>
    </row>
    <row r="35" spans="1:55" s="97" customFormat="1" ht="24.95" customHeight="1" thickBot="1" x14ac:dyDescent="0.25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3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8"/>
        <v>0</v>
      </c>
      <c r="AN35" s="94">
        <f t="shared" si="10"/>
        <v>0</v>
      </c>
      <c r="AO35" s="4">
        <f t="shared" si="10"/>
        <v>0</v>
      </c>
      <c r="AP35" s="4">
        <f t="shared" si="10"/>
        <v>0</v>
      </c>
      <c r="AQ35" s="4">
        <f t="shared" si="10"/>
        <v>0</v>
      </c>
      <c r="AR35" s="4">
        <f t="shared" si="10"/>
        <v>0</v>
      </c>
      <c r="AS35" s="4">
        <f t="shared" si="10"/>
        <v>0</v>
      </c>
      <c r="AT35" s="4">
        <f t="shared" si="10"/>
        <v>0</v>
      </c>
      <c r="AU35" s="4">
        <f t="shared" si="10"/>
        <v>0</v>
      </c>
      <c r="AV35" s="4">
        <f t="shared" si="10"/>
        <v>0</v>
      </c>
      <c r="AW35" s="4">
        <f t="shared" si="10"/>
        <v>0</v>
      </c>
      <c r="AX35" s="4">
        <f t="shared" si="10"/>
        <v>0</v>
      </c>
      <c r="AY35" s="4">
        <f t="shared" si="10"/>
        <v>0</v>
      </c>
      <c r="AZ35" s="4">
        <f t="shared" si="10"/>
        <v>0</v>
      </c>
      <c r="BA35" s="95">
        <f t="shared" si="10"/>
        <v>0</v>
      </c>
      <c r="BB35" s="96"/>
      <c r="BC35" s="96"/>
    </row>
    <row r="36" spans="1:55" s="97" customFormat="1" ht="24.95" customHeight="1" thickBot="1" x14ac:dyDescent="0.25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4"/>
      <c r="L36" s="87">
        <f>COUNT(L$6:L35)</f>
        <v>1</v>
      </c>
      <c r="M36" s="88">
        <f>COUNT(M$6:M35)</f>
        <v>1</v>
      </c>
      <c r="N36" s="89">
        <f>COUNT(N$6:N35)</f>
        <v>0</v>
      </c>
      <c r="O36" s="88">
        <f>COUNT(O$6:O35)</f>
        <v>0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 x14ac:dyDescent="0.25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 x14ac:dyDescent="0.2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 x14ac:dyDescent="0.2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 x14ac:dyDescent="0.2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 x14ac:dyDescent="0.2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 xr:uid="{00000000-0002-0000-0400-000000000000}">
      <formula1>$BC$6:$BC$20</formula1>
    </dataValidation>
  </dataValidations>
  <printOptions horizontalCentered="1"/>
  <pageMargins left="0.78740157480314965" right="0.78740157480314965" top="0.34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3</xdr:col>
                    <xdr:colOff>885825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21">
    <pageSetUpPr fitToPage="1"/>
  </sheetPr>
  <dimension ref="A1:BD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B3" sqref="B3"/>
    </sheetView>
  </sheetViews>
  <sheetFormatPr baseColWidth="10" defaultRowHeight="12.75" x14ac:dyDescent="0.2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6" s="18" customFormat="1" ht="35.25" customHeight="1" x14ac:dyDescent="0.2">
      <c r="A1" s="17" t="s">
        <v>60</v>
      </c>
      <c r="B1" s="17"/>
      <c r="C1" s="17"/>
      <c r="D1" s="17"/>
      <c r="E1" s="17"/>
      <c r="F1" s="17"/>
      <c r="G1" s="17"/>
      <c r="H1" s="19" t="s">
        <v>34</v>
      </c>
      <c r="I1" s="17"/>
      <c r="L1" s="19"/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6" s="100" customFormat="1" ht="9" customHeight="1" thickBot="1" x14ac:dyDescent="0.45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470" t="s">
        <v>10</v>
      </c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</row>
    <row r="3" spans="1:56" s="104" customFormat="1" ht="66" customHeight="1" x14ac:dyDescent="0.2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476" t="s">
        <v>21</v>
      </c>
      <c r="K3" s="480" t="s">
        <v>24</v>
      </c>
      <c r="L3" s="479">
        <v>42806</v>
      </c>
      <c r="M3" s="474"/>
      <c r="N3" s="474">
        <v>42911</v>
      </c>
      <c r="O3" s="474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4">
        <v>43009</v>
      </c>
      <c r="AK3" s="475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6" s="109" customFormat="1" ht="16.5" customHeight="1" thickBot="1" x14ac:dyDescent="0.25">
      <c r="A4" s="80"/>
      <c r="B4" s="28"/>
      <c r="C4" s="29"/>
      <c r="D4" s="30"/>
      <c r="E4" s="30"/>
      <c r="F4" s="31"/>
      <c r="G4" s="30"/>
      <c r="H4" s="32"/>
      <c r="I4" s="33"/>
      <c r="J4" s="477"/>
      <c r="K4" s="481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6" s="109" customFormat="1" ht="16.5" customHeight="1" thickBot="1" x14ac:dyDescent="0.25">
      <c r="A5" s="136"/>
      <c r="B5" s="137"/>
      <c r="C5" s="138"/>
      <c r="D5" s="139" t="s">
        <v>23</v>
      </c>
      <c r="E5" s="139"/>
      <c r="F5" s="140"/>
      <c r="G5" s="139"/>
      <c r="H5" s="141"/>
      <c r="I5" s="142"/>
      <c r="J5" s="478"/>
      <c r="K5" s="482"/>
      <c r="L5" s="134" t="s">
        <v>165</v>
      </c>
      <c r="M5" s="133"/>
      <c r="N5" s="132"/>
      <c r="O5" s="133"/>
      <c r="P5" s="132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4"/>
      <c r="AC5" s="133"/>
      <c r="AD5" s="132"/>
      <c r="AE5" s="133"/>
      <c r="AF5" s="132"/>
      <c r="AG5" s="133"/>
      <c r="AH5" s="132"/>
      <c r="AI5" s="133"/>
      <c r="AJ5" s="132"/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6" s="97" customFormat="1" ht="24.95" customHeight="1" x14ac:dyDescent="0.2">
      <c r="A6" s="110">
        <v>1</v>
      </c>
      <c r="B6" s="111"/>
      <c r="C6" s="112"/>
      <c r="D6" s="57" t="s">
        <v>165</v>
      </c>
      <c r="E6" s="57" t="s">
        <v>166</v>
      </c>
      <c r="F6" s="58"/>
      <c r="G6" s="148" t="s">
        <v>27</v>
      </c>
      <c r="H6" s="39" t="str">
        <f t="shared" ref="H6:H35" si="0">IF(COUNTA(AK6)&gt;0,IF(COUNTA(L6:AK6)&lt;classé,"Non","Oui"),"Non")</f>
        <v>Non</v>
      </c>
      <c r="I6" s="115">
        <f t="shared" ref="I6:I35" si="1">SUM(L6:AK6)-SUM(AN6:BA6)+K6</f>
        <v>104</v>
      </c>
      <c r="J6" s="116"/>
      <c r="K6" s="143">
        <f t="shared" ref="K6:K35" si="2">COUNTIF(L$5:AK$5,$D6)*4</f>
        <v>4</v>
      </c>
      <c r="L6" s="118">
        <v>50</v>
      </c>
      <c r="M6" s="119">
        <v>50</v>
      </c>
      <c r="N6" s="120"/>
      <c r="O6" s="119"/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2"/>
      <c r="AG6" s="119"/>
      <c r="AH6" s="122"/>
      <c r="AI6" s="119"/>
      <c r="AJ6" s="121"/>
      <c r="AK6" s="123"/>
      <c r="AL6" s="4">
        <f t="shared" ref="AL6:AL35" si="3">MAX(L6:AK6)</f>
        <v>50</v>
      </c>
      <c r="AM6" s="5">
        <f t="shared" ref="AM6:AM35" si="4">COUNTA(L6:AK6)</f>
        <v>2</v>
      </c>
      <c r="AN6" s="94">
        <f t="shared" ref="AN6:BA15" si="5">IF($AM6&gt;Nbcourse+AN$3-1-$J6,LARGE($L6:$AK6,Nbcourse+AN$3-$J6),0)</f>
        <v>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 t="s">
        <v>58</v>
      </c>
      <c r="BD6" s="97" t="s">
        <v>59</v>
      </c>
    </row>
    <row r="7" spans="1:56" s="97" customFormat="1" ht="24.95" customHeight="1" x14ac:dyDescent="0.2">
      <c r="A7" s="39">
        <f t="shared" ref="A7:A35" si="6">A6+1</f>
        <v>2</v>
      </c>
      <c r="B7" s="51"/>
      <c r="C7" s="52"/>
      <c r="D7" s="57"/>
      <c r="E7" s="57"/>
      <c r="F7" s="58"/>
      <c r="G7" s="148"/>
      <c r="H7" s="39" t="str">
        <f t="shared" si="0"/>
        <v>Non</v>
      </c>
      <c r="I7" s="14">
        <f t="shared" si="1"/>
        <v>0</v>
      </c>
      <c r="J7" s="117"/>
      <c r="K7" s="143">
        <f t="shared" si="2"/>
        <v>0</v>
      </c>
      <c r="L7" s="15"/>
      <c r="M7" s="16"/>
      <c r="N7" s="54"/>
      <c r="O7" s="16"/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9"/>
      <c r="AG7" s="16"/>
      <c r="AH7" s="59"/>
      <c r="AI7" s="16"/>
      <c r="AJ7" s="55"/>
      <c r="AK7" s="82"/>
      <c r="AL7" s="4">
        <f t="shared" si="3"/>
        <v>0</v>
      </c>
      <c r="AM7" s="5">
        <f t="shared" si="4"/>
        <v>0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6" s="97" customFormat="1" ht="24.95" customHeight="1" x14ac:dyDescent="0.2">
      <c r="A8" s="39">
        <f t="shared" si="6"/>
        <v>3</v>
      </c>
      <c r="B8" s="51"/>
      <c r="C8" s="56"/>
      <c r="D8" s="57"/>
      <c r="E8" s="57"/>
      <c r="F8" s="58"/>
      <c r="G8" s="148"/>
      <c r="H8" s="39" t="str">
        <f t="shared" si="0"/>
        <v>Non</v>
      </c>
      <c r="I8" s="14">
        <f t="shared" si="1"/>
        <v>0</v>
      </c>
      <c r="J8" s="117"/>
      <c r="K8" s="143">
        <f t="shared" si="2"/>
        <v>0</v>
      </c>
      <c r="L8" s="15"/>
      <c r="M8" s="16"/>
      <c r="N8" s="54"/>
      <c r="O8" s="16"/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55"/>
      <c r="AK8" s="82"/>
      <c r="AL8" s="4">
        <f t="shared" si="3"/>
        <v>0</v>
      </c>
      <c r="AM8" s="5">
        <f t="shared" si="4"/>
        <v>0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6" s="97" customFormat="1" ht="24.95" customHeight="1" x14ac:dyDescent="0.2">
      <c r="A9" s="39">
        <f t="shared" si="6"/>
        <v>4</v>
      </c>
      <c r="B9" s="51"/>
      <c r="C9" s="52"/>
      <c r="D9" s="57"/>
      <c r="E9" s="57"/>
      <c r="F9" s="58"/>
      <c r="G9" s="148"/>
      <c r="H9" s="39" t="str">
        <f t="shared" si="0"/>
        <v>Non</v>
      </c>
      <c r="I9" s="14">
        <f t="shared" si="1"/>
        <v>0</v>
      </c>
      <c r="J9" s="117"/>
      <c r="K9" s="143">
        <f t="shared" si="2"/>
        <v>0</v>
      </c>
      <c r="L9" s="15"/>
      <c r="M9" s="16"/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/>
      <c r="AK9" s="82"/>
      <c r="AL9" s="4">
        <f t="shared" si="3"/>
        <v>0</v>
      </c>
      <c r="AM9" s="5">
        <f t="shared" si="4"/>
        <v>0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6" s="97" customFormat="1" ht="24.95" customHeight="1" x14ac:dyDescent="0.2">
      <c r="A10" s="39">
        <f t="shared" ref="A10:A15" si="7">A9+1</f>
        <v>5</v>
      </c>
      <c r="B10" s="51"/>
      <c r="C10" s="56"/>
      <c r="D10" s="57"/>
      <c r="E10" s="57"/>
      <c r="F10" s="58"/>
      <c r="G10" s="148"/>
      <c r="H10" s="39" t="str">
        <f t="shared" si="0"/>
        <v>Non</v>
      </c>
      <c r="I10" s="14">
        <f t="shared" si="1"/>
        <v>0</v>
      </c>
      <c r="J10" s="117"/>
      <c r="K10" s="143">
        <f t="shared" si="2"/>
        <v>0</v>
      </c>
      <c r="L10" s="15"/>
      <c r="M10" s="16"/>
      <c r="N10" s="54"/>
      <c r="O10" s="16"/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0</v>
      </c>
      <c r="AM10" s="5">
        <f t="shared" si="4"/>
        <v>0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6" s="97" customFormat="1" ht="24.95" customHeight="1" x14ac:dyDescent="0.2">
      <c r="A11" s="39">
        <f t="shared" si="7"/>
        <v>6</v>
      </c>
      <c r="B11" s="51"/>
      <c r="C11" s="56"/>
      <c r="D11" s="57"/>
      <c r="E11" s="57"/>
      <c r="F11" s="58"/>
      <c r="G11" s="148"/>
      <c r="H11" s="39" t="str">
        <f t="shared" si="0"/>
        <v>Non</v>
      </c>
      <c r="I11" s="14">
        <f t="shared" si="1"/>
        <v>0</v>
      </c>
      <c r="J11" s="117"/>
      <c r="K11" s="143">
        <f t="shared" si="2"/>
        <v>0</v>
      </c>
      <c r="L11" s="15"/>
      <c r="M11" s="16"/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9"/>
      <c r="AG11" s="16"/>
      <c r="AH11" s="59"/>
      <c r="AI11" s="16"/>
      <c r="AJ11" s="55"/>
      <c r="AK11" s="82"/>
      <c r="AL11" s="4">
        <f t="shared" si="3"/>
        <v>0</v>
      </c>
      <c r="AM11" s="5">
        <f t="shared" si="4"/>
        <v>0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6" s="97" customFormat="1" ht="24.95" customHeight="1" x14ac:dyDescent="0.2">
      <c r="A12" s="39">
        <f t="shared" si="7"/>
        <v>7</v>
      </c>
      <c r="B12" s="51"/>
      <c r="C12" s="56"/>
      <c r="D12" s="148"/>
      <c r="E12" s="57"/>
      <c r="F12" s="58"/>
      <c r="G12" s="148"/>
      <c r="H12" s="39" t="str">
        <f t="shared" si="0"/>
        <v>Non</v>
      </c>
      <c r="I12" s="14">
        <f t="shared" si="1"/>
        <v>0</v>
      </c>
      <c r="J12" s="117"/>
      <c r="K12" s="143">
        <f t="shared" si="2"/>
        <v>0</v>
      </c>
      <c r="L12" s="15"/>
      <c r="M12" s="16"/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0</v>
      </c>
      <c r="AM12" s="5">
        <f t="shared" si="4"/>
        <v>0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6" s="97" customFormat="1" ht="24.95" customHeight="1" x14ac:dyDescent="0.2">
      <c r="A13" s="39">
        <f t="shared" si="7"/>
        <v>8</v>
      </c>
      <c r="B13" s="51"/>
      <c r="C13" s="56"/>
      <c r="D13" s="57"/>
      <c r="E13" s="57"/>
      <c r="F13" s="58"/>
      <c r="G13" s="131"/>
      <c r="H13" s="39" t="str">
        <f t="shared" si="0"/>
        <v>Non</v>
      </c>
      <c r="I13" s="14">
        <f t="shared" si="1"/>
        <v>0</v>
      </c>
      <c r="J13" s="117"/>
      <c r="K13" s="143">
        <f t="shared" si="2"/>
        <v>0</v>
      </c>
      <c r="L13" s="15"/>
      <c r="M13" s="16"/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0</v>
      </c>
      <c r="AM13" s="5">
        <f t="shared" si="4"/>
        <v>0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6" s="97" customFormat="1" ht="24.95" customHeight="1" x14ac:dyDescent="0.2">
      <c r="A14" s="39">
        <f t="shared" si="7"/>
        <v>9</v>
      </c>
      <c r="B14" s="51"/>
      <c r="C14" s="56"/>
      <c r="D14" s="57"/>
      <c r="E14" s="57"/>
      <c r="F14" s="58"/>
      <c r="G14" s="57"/>
      <c r="H14" s="39" t="str">
        <f t="shared" si="0"/>
        <v>Non</v>
      </c>
      <c r="I14" s="14">
        <f t="shared" si="1"/>
        <v>0</v>
      </c>
      <c r="J14" s="117"/>
      <c r="K14" s="143">
        <f t="shared" si="2"/>
        <v>0</v>
      </c>
      <c r="L14" s="15"/>
      <c r="M14" s="16"/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0</v>
      </c>
      <c r="AM14" s="5">
        <f t="shared" si="4"/>
        <v>0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6" s="97" customFormat="1" ht="24.95" customHeight="1" x14ac:dyDescent="0.2">
      <c r="A15" s="39">
        <f t="shared" si="7"/>
        <v>10</v>
      </c>
      <c r="B15" s="51"/>
      <c r="C15" s="56"/>
      <c r="D15" s="57"/>
      <c r="E15" s="57"/>
      <c r="F15" s="58"/>
      <c r="G15" s="57"/>
      <c r="H15" s="39" t="str">
        <f t="shared" si="0"/>
        <v>Non</v>
      </c>
      <c r="I15" s="14">
        <f t="shared" si="1"/>
        <v>0</v>
      </c>
      <c r="J15" s="117"/>
      <c r="K15" s="143">
        <f t="shared" si="2"/>
        <v>0</v>
      </c>
      <c r="L15" s="15"/>
      <c r="M15" s="16"/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0</v>
      </c>
      <c r="AM15" s="5">
        <f t="shared" si="4"/>
        <v>0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6" s="97" customFormat="1" ht="24.95" customHeight="1" x14ac:dyDescent="0.2">
      <c r="A16" s="62">
        <f t="shared" si="6"/>
        <v>11</v>
      </c>
      <c r="B16" s="51"/>
      <c r="C16" s="52"/>
      <c r="D16" s="57"/>
      <c r="E16" s="57"/>
      <c r="F16" s="58"/>
      <c r="G16" s="57"/>
      <c r="H16" s="39" t="str">
        <f t="shared" si="0"/>
        <v>Non</v>
      </c>
      <c r="I16" s="63">
        <f t="shared" si="1"/>
        <v>0</v>
      </c>
      <c r="J16" s="124"/>
      <c r="K16" s="143">
        <f t="shared" si="2"/>
        <v>0</v>
      </c>
      <c r="L16" s="70"/>
      <c r="M16" s="64"/>
      <c r="N16" s="65"/>
      <c r="O16" s="64"/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0</v>
      </c>
      <c r="AM16" s="5">
        <f t="shared" si="4"/>
        <v>0</v>
      </c>
      <c r="AN16" s="94">
        <f t="shared" ref="AN16:BA35" si="8">IF($AM16&gt;Nbcourse+AN$3-1-$J16,LARGE($L16:$AK16,Nbcourse+AN$3-$J16),0)</f>
        <v>0</v>
      </c>
      <c r="AO16" s="4">
        <f t="shared" si="8"/>
        <v>0</v>
      </c>
      <c r="AP16" s="4">
        <f t="shared" si="8"/>
        <v>0</v>
      </c>
      <c r="AQ16" s="4">
        <f t="shared" si="8"/>
        <v>0</v>
      </c>
      <c r="AR16" s="4">
        <f t="shared" si="8"/>
        <v>0</v>
      </c>
      <c r="AS16" s="4">
        <f t="shared" si="8"/>
        <v>0</v>
      </c>
      <c r="AT16" s="4">
        <f t="shared" si="8"/>
        <v>0</v>
      </c>
      <c r="AU16" s="4">
        <f t="shared" si="8"/>
        <v>0</v>
      </c>
      <c r="AV16" s="4">
        <f t="shared" si="8"/>
        <v>0</v>
      </c>
      <c r="AW16" s="4">
        <f t="shared" si="8"/>
        <v>0</v>
      </c>
      <c r="AX16" s="4">
        <f t="shared" si="8"/>
        <v>0</v>
      </c>
      <c r="AY16" s="4">
        <f t="shared" si="8"/>
        <v>0</v>
      </c>
      <c r="AZ16" s="4">
        <f t="shared" si="8"/>
        <v>0</v>
      </c>
      <c r="BA16" s="95">
        <f t="shared" si="8"/>
        <v>0</v>
      </c>
      <c r="BB16" s="96"/>
      <c r="BC16" s="96"/>
    </row>
    <row r="17" spans="1:55" s="97" customFormat="1" ht="24.95" customHeight="1" x14ac:dyDescent="0.2">
      <c r="A17" s="39">
        <f t="shared" si="6"/>
        <v>12</v>
      </c>
      <c r="B17" s="51"/>
      <c r="C17" s="56"/>
      <c r="D17" s="57"/>
      <c r="E17" s="57"/>
      <c r="F17" s="58"/>
      <c r="G17" s="57"/>
      <c r="H17" s="39" t="str">
        <f t="shared" si="0"/>
        <v>Non</v>
      </c>
      <c r="I17" s="14">
        <f t="shared" si="1"/>
        <v>0</v>
      </c>
      <c r="J17" s="117"/>
      <c r="K17" s="143">
        <f t="shared" si="2"/>
        <v>0</v>
      </c>
      <c r="L17" s="15"/>
      <c r="M17" s="16"/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0</v>
      </c>
      <c r="AM17" s="5">
        <f t="shared" si="4"/>
        <v>0</v>
      </c>
      <c r="AN17" s="94">
        <f t="shared" si="8"/>
        <v>0</v>
      </c>
      <c r="AO17" s="4">
        <f t="shared" si="8"/>
        <v>0</v>
      </c>
      <c r="AP17" s="4">
        <f t="shared" si="8"/>
        <v>0</v>
      </c>
      <c r="AQ17" s="4">
        <f t="shared" si="8"/>
        <v>0</v>
      </c>
      <c r="AR17" s="4">
        <f t="shared" si="8"/>
        <v>0</v>
      </c>
      <c r="AS17" s="4">
        <f t="shared" si="8"/>
        <v>0</v>
      </c>
      <c r="AT17" s="4">
        <f t="shared" si="8"/>
        <v>0</v>
      </c>
      <c r="AU17" s="4">
        <f t="shared" si="8"/>
        <v>0</v>
      </c>
      <c r="AV17" s="4">
        <f t="shared" si="8"/>
        <v>0</v>
      </c>
      <c r="AW17" s="4">
        <f t="shared" si="8"/>
        <v>0</v>
      </c>
      <c r="AX17" s="4">
        <f t="shared" si="8"/>
        <v>0</v>
      </c>
      <c r="AY17" s="4">
        <f t="shared" si="8"/>
        <v>0</v>
      </c>
      <c r="AZ17" s="4">
        <f t="shared" si="8"/>
        <v>0</v>
      </c>
      <c r="BA17" s="95">
        <f t="shared" si="8"/>
        <v>0</v>
      </c>
      <c r="BB17" s="96"/>
      <c r="BC17" s="96"/>
    </row>
    <row r="18" spans="1:55" s="97" customFormat="1" ht="24.95" customHeight="1" x14ac:dyDescent="0.2">
      <c r="A18" s="39">
        <f t="shared" si="6"/>
        <v>13</v>
      </c>
      <c r="B18" s="51"/>
      <c r="C18" s="52"/>
      <c r="D18" s="8"/>
      <c r="E18" s="8"/>
      <c r="F18" s="53"/>
      <c r="G18" s="8"/>
      <c r="H18" s="39" t="str">
        <f t="shared" si="0"/>
        <v>Non</v>
      </c>
      <c r="I18" s="14">
        <f t="shared" si="1"/>
        <v>0</v>
      </c>
      <c r="J18" s="117"/>
      <c r="K18" s="143">
        <f t="shared" si="2"/>
        <v>0</v>
      </c>
      <c r="L18" s="15"/>
      <c r="M18" s="16"/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0</v>
      </c>
      <c r="AM18" s="5">
        <f t="shared" si="4"/>
        <v>0</v>
      </c>
      <c r="AN18" s="94">
        <f t="shared" si="8"/>
        <v>0</v>
      </c>
      <c r="AO18" s="4">
        <f t="shared" si="8"/>
        <v>0</v>
      </c>
      <c r="AP18" s="4">
        <f t="shared" si="8"/>
        <v>0</v>
      </c>
      <c r="AQ18" s="4">
        <f t="shared" si="8"/>
        <v>0</v>
      </c>
      <c r="AR18" s="4">
        <f t="shared" si="8"/>
        <v>0</v>
      </c>
      <c r="AS18" s="4">
        <f t="shared" si="8"/>
        <v>0</v>
      </c>
      <c r="AT18" s="4">
        <f t="shared" si="8"/>
        <v>0</v>
      </c>
      <c r="AU18" s="4">
        <f t="shared" si="8"/>
        <v>0</v>
      </c>
      <c r="AV18" s="4">
        <f t="shared" si="8"/>
        <v>0</v>
      </c>
      <c r="AW18" s="4">
        <f t="shared" si="8"/>
        <v>0</v>
      </c>
      <c r="AX18" s="4">
        <f t="shared" si="8"/>
        <v>0</v>
      </c>
      <c r="AY18" s="4">
        <f t="shared" si="8"/>
        <v>0</v>
      </c>
      <c r="AZ18" s="4">
        <f t="shared" si="8"/>
        <v>0</v>
      </c>
      <c r="BA18" s="95">
        <f t="shared" si="8"/>
        <v>0</v>
      </c>
      <c r="BB18" s="96"/>
      <c r="BC18" s="96"/>
    </row>
    <row r="19" spans="1:55" s="97" customFormat="1" ht="24.95" customHeight="1" x14ac:dyDescent="0.2">
      <c r="A19" s="39">
        <f t="shared" si="6"/>
        <v>14</v>
      </c>
      <c r="B19" s="51"/>
      <c r="C19" s="56"/>
      <c r="D19" s="8"/>
      <c r="E19" s="8"/>
      <c r="F19" s="53"/>
      <c r="G19" s="8"/>
      <c r="H19" s="39" t="str">
        <f t="shared" si="0"/>
        <v>Non</v>
      </c>
      <c r="I19" s="14">
        <f t="shared" si="1"/>
        <v>0</v>
      </c>
      <c r="J19" s="117"/>
      <c r="K19" s="143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8"/>
        <v>0</v>
      </c>
      <c r="AO19" s="4">
        <f t="shared" si="8"/>
        <v>0</v>
      </c>
      <c r="AP19" s="4">
        <f t="shared" si="8"/>
        <v>0</v>
      </c>
      <c r="AQ19" s="4">
        <f t="shared" si="8"/>
        <v>0</v>
      </c>
      <c r="AR19" s="4">
        <f t="shared" si="8"/>
        <v>0</v>
      </c>
      <c r="AS19" s="4">
        <f t="shared" si="8"/>
        <v>0</v>
      </c>
      <c r="AT19" s="4">
        <f t="shared" si="8"/>
        <v>0</v>
      </c>
      <c r="AU19" s="4">
        <f t="shared" si="8"/>
        <v>0</v>
      </c>
      <c r="AV19" s="4">
        <f t="shared" si="8"/>
        <v>0</v>
      </c>
      <c r="AW19" s="4">
        <f t="shared" si="8"/>
        <v>0</v>
      </c>
      <c r="AX19" s="4">
        <f t="shared" si="8"/>
        <v>0</v>
      </c>
      <c r="AY19" s="4">
        <f t="shared" si="8"/>
        <v>0</v>
      </c>
      <c r="AZ19" s="4">
        <f t="shared" si="8"/>
        <v>0</v>
      </c>
      <c r="BA19" s="95">
        <f t="shared" si="8"/>
        <v>0</v>
      </c>
      <c r="BB19" s="96"/>
      <c r="BC19" s="96"/>
    </row>
    <row r="20" spans="1:55" s="97" customFormat="1" ht="24.95" customHeight="1" x14ac:dyDescent="0.2">
      <c r="A20" s="39">
        <f t="shared" si="6"/>
        <v>15</v>
      </c>
      <c r="B20" s="51"/>
      <c r="C20" s="56"/>
      <c r="D20" s="57"/>
      <c r="E20" s="57"/>
      <c r="F20" s="58"/>
      <c r="G20" s="57"/>
      <c r="H20" s="39" t="str">
        <f t="shared" si="0"/>
        <v>Non</v>
      </c>
      <c r="I20" s="14">
        <f t="shared" si="1"/>
        <v>0</v>
      </c>
      <c r="J20" s="117"/>
      <c r="K20" s="143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8"/>
        <v>0</v>
      </c>
      <c r="AO20" s="4">
        <f t="shared" si="8"/>
        <v>0</v>
      </c>
      <c r="AP20" s="4">
        <f t="shared" si="8"/>
        <v>0</v>
      </c>
      <c r="AQ20" s="4">
        <f t="shared" si="8"/>
        <v>0</v>
      </c>
      <c r="AR20" s="4">
        <f t="shared" si="8"/>
        <v>0</v>
      </c>
      <c r="AS20" s="4">
        <f t="shared" si="8"/>
        <v>0</v>
      </c>
      <c r="AT20" s="4">
        <f t="shared" si="8"/>
        <v>0</v>
      </c>
      <c r="AU20" s="4">
        <f t="shared" si="8"/>
        <v>0</v>
      </c>
      <c r="AV20" s="4">
        <f t="shared" si="8"/>
        <v>0</v>
      </c>
      <c r="AW20" s="4">
        <f t="shared" si="8"/>
        <v>0</v>
      </c>
      <c r="AX20" s="4">
        <f t="shared" si="8"/>
        <v>0</v>
      </c>
      <c r="AY20" s="4">
        <f t="shared" si="8"/>
        <v>0</v>
      </c>
      <c r="AZ20" s="4">
        <f t="shared" si="8"/>
        <v>0</v>
      </c>
      <c r="BA20" s="95">
        <f t="shared" si="8"/>
        <v>0</v>
      </c>
      <c r="BB20" s="96"/>
      <c r="BC20" s="96"/>
    </row>
    <row r="21" spans="1:55" s="97" customFormat="1" ht="24.95" customHeight="1" x14ac:dyDescent="0.2">
      <c r="A21" s="39">
        <f t="shared" si="6"/>
        <v>16</v>
      </c>
      <c r="B21" s="51"/>
      <c r="C21" s="56"/>
      <c r="D21" s="57"/>
      <c r="E21" s="57"/>
      <c r="F21" s="58"/>
      <c r="G21" s="57"/>
      <c r="H21" s="39" t="str">
        <f t="shared" si="0"/>
        <v>Non</v>
      </c>
      <c r="I21" s="14">
        <f t="shared" si="1"/>
        <v>0</v>
      </c>
      <c r="J21" s="117"/>
      <c r="K21" s="143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8"/>
        <v>0</v>
      </c>
      <c r="AO21" s="4">
        <f t="shared" si="8"/>
        <v>0</v>
      </c>
      <c r="AP21" s="4">
        <f t="shared" si="8"/>
        <v>0</v>
      </c>
      <c r="AQ21" s="4">
        <f t="shared" si="8"/>
        <v>0</v>
      </c>
      <c r="AR21" s="4">
        <f t="shared" si="8"/>
        <v>0</v>
      </c>
      <c r="AS21" s="4">
        <f t="shared" si="8"/>
        <v>0</v>
      </c>
      <c r="AT21" s="4">
        <f t="shared" si="8"/>
        <v>0</v>
      </c>
      <c r="AU21" s="4">
        <f t="shared" si="8"/>
        <v>0</v>
      </c>
      <c r="AV21" s="4">
        <f t="shared" si="8"/>
        <v>0</v>
      </c>
      <c r="AW21" s="4">
        <f t="shared" si="8"/>
        <v>0</v>
      </c>
      <c r="AX21" s="4">
        <f t="shared" si="8"/>
        <v>0</v>
      </c>
      <c r="AY21" s="4">
        <f t="shared" si="8"/>
        <v>0</v>
      </c>
      <c r="AZ21" s="4">
        <f t="shared" si="8"/>
        <v>0</v>
      </c>
      <c r="BA21" s="95">
        <f t="shared" si="8"/>
        <v>0</v>
      </c>
      <c r="BB21" s="96"/>
      <c r="BC21" s="96"/>
    </row>
    <row r="22" spans="1:55" s="97" customFormat="1" ht="24.95" customHeight="1" x14ac:dyDescent="0.2">
      <c r="A22" s="39">
        <f t="shared" si="6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3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8"/>
        <v>0</v>
      </c>
      <c r="AO22" s="4">
        <f t="shared" si="8"/>
        <v>0</v>
      </c>
      <c r="AP22" s="4">
        <f t="shared" si="8"/>
        <v>0</v>
      </c>
      <c r="AQ22" s="4">
        <f t="shared" si="8"/>
        <v>0</v>
      </c>
      <c r="AR22" s="4">
        <f t="shared" si="8"/>
        <v>0</v>
      </c>
      <c r="AS22" s="4">
        <f t="shared" si="8"/>
        <v>0</v>
      </c>
      <c r="AT22" s="4">
        <f t="shared" si="8"/>
        <v>0</v>
      </c>
      <c r="AU22" s="4">
        <f t="shared" si="8"/>
        <v>0</v>
      </c>
      <c r="AV22" s="4">
        <f t="shared" si="8"/>
        <v>0</v>
      </c>
      <c r="AW22" s="4">
        <f t="shared" si="8"/>
        <v>0</v>
      </c>
      <c r="AX22" s="4">
        <f t="shared" si="8"/>
        <v>0</v>
      </c>
      <c r="AY22" s="4">
        <f t="shared" si="8"/>
        <v>0</v>
      </c>
      <c r="AZ22" s="4">
        <f t="shared" si="8"/>
        <v>0</v>
      </c>
      <c r="BA22" s="95">
        <f t="shared" si="8"/>
        <v>0</v>
      </c>
      <c r="BB22" s="96"/>
      <c r="BC22" s="96"/>
    </row>
    <row r="23" spans="1:55" s="97" customFormat="1" ht="24.95" customHeight="1" x14ac:dyDescent="0.2">
      <c r="A23" s="39">
        <f t="shared" si="6"/>
        <v>18</v>
      </c>
      <c r="B23" s="51"/>
      <c r="C23" s="56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3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8"/>
        <v>0</v>
      </c>
      <c r="AO23" s="4">
        <f t="shared" si="8"/>
        <v>0</v>
      </c>
      <c r="AP23" s="4">
        <f t="shared" si="8"/>
        <v>0</v>
      </c>
      <c r="AQ23" s="4">
        <f t="shared" si="8"/>
        <v>0</v>
      </c>
      <c r="AR23" s="4">
        <f t="shared" si="8"/>
        <v>0</v>
      </c>
      <c r="AS23" s="4">
        <f t="shared" si="8"/>
        <v>0</v>
      </c>
      <c r="AT23" s="4">
        <f t="shared" si="8"/>
        <v>0</v>
      </c>
      <c r="AU23" s="4">
        <f t="shared" si="8"/>
        <v>0</v>
      </c>
      <c r="AV23" s="4">
        <f t="shared" si="8"/>
        <v>0</v>
      </c>
      <c r="AW23" s="4">
        <f t="shared" si="8"/>
        <v>0</v>
      </c>
      <c r="AX23" s="4">
        <f t="shared" si="8"/>
        <v>0</v>
      </c>
      <c r="AY23" s="4">
        <f t="shared" si="8"/>
        <v>0</v>
      </c>
      <c r="AZ23" s="4">
        <f t="shared" si="8"/>
        <v>0</v>
      </c>
      <c r="BA23" s="95">
        <f t="shared" si="8"/>
        <v>0</v>
      </c>
      <c r="BB23" s="96"/>
      <c r="BC23" s="96"/>
    </row>
    <row r="24" spans="1:55" s="97" customFormat="1" ht="24.95" customHeight="1" x14ac:dyDescent="0.2">
      <c r="A24" s="39">
        <f t="shared" si="6"/>
        <v>19</v>
      </c>
      <c r="B24" s="51"/>
      <c r="C24" s="56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3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4"/>
        <v>0</v>
      </c>
      <c r="AN24" s="94">
        <f t="shared" si="8"/>
        <v>0</v>
      </c>
      <c r="AO24" s="4">
        <f t="shared" si="8"/>
        <v>0</v>
      </c>
      <c r="AP24" s="4">
        <f t="shared" si="8"/>
        <v>0</v>
      </c>
      <c r="AQ24" s="4">
        <f t="shared" si="8"/>
        <v>0</v>
      </c>
      <c r="AR24" s="4">
        <f t="shared" si="8"/>
        <v>0</v>
      </c>
      <c r="AS24" s="4">
        <f t="shared" si="8"/>
        <v>0</v>
      </c>
      <c r="AT24" s="4">
        <f t="shared" si="8"/>
        <v>0</v>
      </c>
      <c r="AU24" s="4">
        <f t="shared" si="8"/>
        <v>0</v>
      </c>
      <c r="AV24" s="4">
        <f t="shared" si="8"/>
        <v>0</v>
      </c>
      <c r="AW24" s="4">
        <f t="shared" si="8"/>
        <v>0</v>
      </c>
      <c r="AX24" s="4">
        <f t="shared" si="8"/>
        <v>0</v>
      </c>
      <c r="AY24" s="4">
        <f t="shared" si="8"/>
        <v>0</v>
      </c>
      <c r="AZ24" s="4">
        <f t="shared" si="8"/>
        <v>0</v>
      </c>
      <c r="BA24" s="95">
        <f t="shared" si="8"/>
        <v>0</v>
      </c>
      <c r="BB24" s="96"/>
      <c r="BC24" s="96"/>
    </row>
    <row r="25" spans="1:55" s="97" customFormat="1" ht="24.95" customHeight="1" x14ac:dyDescent="0.2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3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ref="AM25:AM34" si="9">COUNTA(L25:AK25)</f>
        <v>0</v>
      </c>
      <c r="AN25" s="94">
        <f t="shared" si="8"/>
        <v>0</v>
      </c>
      <c r="AO25" s="4">
        <f t="shared" si="8"/>
        <v>0</v>
      </c>
      <c r="AP25" s="4">
        <f t="shared" si="8"/>
        <v>0</v>
      </c>
      <c r="AQ25" s="4">
        <f t="shared" si="8"/>
        <v>0</v>
      </c>
      <c r="AR25" s="4">
        <f t="shared" si="8"/>
        <v>0</v>
      </c>
      <c r="AS25" s="4">
        <f t="shared" si="8"/>
        <v>0</v>
      </c>
      <c r="AT25" s="4">
        <f t="shared" si="8"/>
        <v>0</v>
      </c>
      <c r="AU25" s="4">
        <f t="shared" si="8"/>
        <v>0</v>
      </c>
      <c r="AV25" s="4">
        <f t="shared" si="8"/>
        <v>0</v>
      </c>
      <c r="AW25" s="4">
        <f t="shared" si="8"/>
        <v>0</v>
      </c>
      <c r="AX25" s="4">
        <f t="shared" si="8"/>
        <v>0</v>
      </c>
      <c r="AY25" s="4">
        <f t="shared" si="8"/>
        <v>0</v>
      </c>
      <c r="AZ25" s="4">
        <f t="shared" si="8"/>
        <v>0</v>
      </c>
      <c r="BA25" s="95">
        <f t="shared" si="8"/>
        <v>0</v>
      </c>
      <c r="BB25" s="96"/>
      <c r="BC25" s="96"/>
    </row>
    <row r="26" spans="1:55" s="97" customFormat="1" ht="24.95" customHeight="1" x14ac:dyDescent="0.2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3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9"/>
        <v>0</v>
      </c>
      <c r="AN26" s="94">
        <f t="shared" si="8"/>
        <v>0</v>
      </c>
      <c r="AO26" s="4">
        <f t="shared" si="8"/>
        <v>0</v>
      </c>
      <c r="AP26" s="4">
        <f t="shared" si="8"/>
        <v>0</v>
      </c>
      <c r="AQ26" s="4">
        <f t="shared" si="8"/>
        <v>0</v>
      </c>
      <c r="AR26" s="4">
        <f t="shared" si="8"/>
        <v>0</v>
      </c>
      <c r="AS26" s="4">
        <f t="shared" si="8"/>
        <v>0</v>
      </c>
      <c r="AT26" s="4">
        <f t="shared" si="8"/>
        <v>0</v>
      </c>
      <c r="AU26" s="4">
        <f t="shared" si="8"/>
        <v>0</v>
      </c>
      <c r="AV26" s="4">
        <f t="shared" si="8"/>
        <v>0</v>
      </c>
      <c r="AW26" s="4">
        <f t="shared" si="8"/>
        <v>0</v>
      </c>
      <c r="AX26" s="4">
        <f t="shared" si="8"/>
        <v>0</v>
      </c>
      <c r="AY26" s="4">
        <f t="shared" si="8"/>
        <v>0</v>
      </c>
      <c r="AZ26" s="4">
        <f t="shared" si="8"/>
        <v>0</v>
      </c>
      <c r="BA26" s="95">
        <f t="shared" si="8"/>
        <v>0</v>
      </c>
      <c r="BB26" s="96"/>
      <c r="BC26" s="96"/>
    </row>
    <row r="27" spans="1:55" s="97" customFormat="1" ht="24.95" customHeight="1" x14ac:dyDescent="0.2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3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9"/>
        <v>0</v>
      </c>
      <c r="AN27" s="94">
        <f t="shared" si="8"/>
        <v>0</v>
      </c>
      <c r="AO27" s="4">
        <f t="shared" si="8"/>
        <v>0</v>
      </c>
      <c r="AP27" s="4">
        <f t="shared" si="8"/>
        <v>0</v>
      </c>
      <c r="AQ27" s="4">
        <f t="shared" si="8"/>
        <v>0</v>
      </c>
      <c r="AR27" s="4">
        <f t="shared" si="8"/>
        <v>0</v>
      </c>
      <c r="AS27" s="4">
        <f t="shared" si="8"/>
        <v>0</v>
      </c>
      <c r="AT27" s="4">
        <f t="shared" si="8"/>
        <v>0</v>
      </c>
      <c r="AU27" s="4">
        <f t="shared" si="8"/>
        <v>0</v>
      </c>
      <c r="AV27" s="4">
        <f t="shared" si="8"/>
        <v>0</v>
      </c>
      <c r="AW27" s="4">
        <f t="shared" si="8"/>
        <v>0</v>
      </c>
      <c r="AX27" s="4">
        <f t="shared" si="8"/>
        <v>0</v>
      </c>
      <c r="AY27" s="4">
        <f t="shared" si="8"/>
        <v>0</v>
      </c>
      <c r="AZ27" s="4">
        <f t="shared" si="8"/>
        <v>0</v>
      </c>
      <c r="BA27" s="95">
        <f t="shared" si="8"/>
        <v>0</v>
      </c>
      <c r="BB27" s="96"/>
      <c r="BC27" s="96"/>
    </row>
    <row r="28" spans="1:55" s="97" customFormat="1" ht="24.95" customHeight="1" x14ac:dyDescent="0.2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3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 t="shared" si="9"/>
        <v>0</v>
      </c>
      <c r="AN28" s="94">
        <f t="shared" si="8"/>
        <v>0</v>
      </c>
      <c r="AO28" s="4">
        <f t="shared" si="8"/>
        <v>0</v>
      </c>
      <c r="AP28" s="4">
        <f t="shared" si="8"/>
        <v>0</v>
      </c>
      <c r="AQ28" s="4">
        <f t="shared" si="8"/>
        <v>0</v>
      </c>
      <c r="AR28" s="4">
        <f t="shared" si="8"/>
        <v>0</v>
      </c>
      <c r="AS28" s="4">
        <f t="shared" si="8"/>
        <v>0</v>
      </c>
      <c r="AT28" s="4">
        <f t="shared" si="8"/>
        <v>0</v>
      </c>
      <c r="AU28" s="4">
        <f t="shared" si="8"/>
        <v>0</v>
      </c>
      <c r="AV28" s="4">
        <f t="shared" si="8"/>
        <v>0</v>
      </c>
      <c r="AW28" s="4">
        <f t="shared" si="8"/>
        <v>0</v>
      </c>
      <c r="AX28" s="4">
        <f t="shared" si="8"/>
        <v>0</v>
      </c>
      <c r="AY28" s="4">
        <f t="shared" si="8"/>
        <v>0</v>
      </c>
      <c r="AZ28" s="4">
        <f t="shared" si="8"/>
        <v>0</v>
      </c>
      <c r="BA28" s="95">
        <f t="shared" si="8"/>
        <v>0</v>
      </c>
      <c r="BB28" s="96"/>
      <c r="BC28" s="96"/>
    </row>
    <row r="29" spans="1:55" s="97" customFormat="1" ht="24.95" customHeight="1" x14ac:dyDescent="0.2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3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9"/>
        <v>0</v>
      </c>
      <c r="AN29" s="94">
        <f t="shared" si="8"/>
        <v>0</v>
      </c>
      <c r="AO29" s="4">
        <f t="shared" si="8"/>
        <v>0</v>
      </c>
      <c r="AP29" s="4">
        <f t="shared" si="8"/>
        <v>0</v>
      </c>
      <c r="AQ29" s="4">
        <f t="shared" si="8"/>
        <v>0</v>
      </c>
      <c r="AR29" s="4">
        <f t="shared" si="8"/>
        <v>0</v>
      </c>
      <c r="AS29" s="4">
        <f t="shared" si="8"/>
        <v>0</v>
      </c>
      <c r="AT29" s="4">
        <f t="shared" si="8"/>
        <v>0</v>
      </c>
      <c r="AU29" s="4">
        <f t="shared" si="8"/>
        <v>0</v>
      </c>
      <c r="AV29" s="4">
        <f t="shared" si="8"/>
        <v>0</v>
      </c>
      <c r="AW29" s="4">
        <f t="shared" si="8"/>
        <v>0</v>
      </c>
      <c r="AX29" s="4">
        <f t="shared" si="8"/>
        <v>0</v>
      </c>
      <c r="AY29" s="4">
        <f t="shared" si="8"/>
        <v>0</v>
      </c>
      <c r="AZ29" s="4">
        <f t="shared" si="8"/>
        <v>0</v>
      </c>
      <c r="BA29" s="95">
        <f t="shared" si="8"/>
        <v>0</v>
      </c>
      <c r="BB29" s="96"/>
      <c r="BC29" s="96"/>
    </row>
    <row r="30" spans="1:55" s="97" customFormat="1" ht="24.95" customHeight="1" x14ac:dyDescent="0.2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3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9"/>
        <v>0</v>
      </c>
      <c r="AN30" s="94">
        <f t="shared" si="8"/>
        <v>0</v>
      </c>
      <c r="AO30" s="4">
        <f t="shared" si="8"/>
        <v>0</v>
      </c>
      <c r="AP30" s="4">
        <f t="shared" si="8"/>
        <v>0</v>
      </c>
      <c r="AQ30" s="4">
        <f t="shared" si="8"/>
        <v>0</v>
      </c>
      <c r="AR30" s="4">
        <f t="shared" si="8"/>
        <v>0</v>
      </c>
      <c r="AS30" s="4">
        <f t="shared" si="8"/>
        <v>0</v>
      </c>
      <c r="AT30" s="4">
        <f t="shared" si="8"/>
        <v>0</v>
      </c>
      <c r="AU30" s="4">
        <f t="shared" si="8"/>
        <v>0</v>
      </c>
      <c r="AV30" s="4">
        <f t="shared" si="8"/>
        <v>0</v>
      </c>
      <c r="AW30" s="4">
        <f t="shared" si="8"/>
        <v>0</v>
      </c>
      <c r="AX30" s="4">
        <f t="shared" si="8"/>
        <v>0</v>
      </c>
      <c r="AY30" s="4">
        <f t="shared" si="8"/>
        <v>0</v>
      </c>
      <c r="AZ30" s="4">
        <f t="shared" si="8"/>
        <v>0</v>
      </c>
      <c r="BA30" s="95">
        <f t="shared" si="8"/>
        <v>0</v>
      </c>
      <c r="BB30" s="96"/>
      <c r="BC30" s="96"/>
    </row>
    <row r="31" spans="1:55" s="97" customFormat="1" ht="24.95" customHeight="1" x14ac:dyDescent="0.2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3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9"/>
        <v>0</v>
      </c>
      <c r="AN31" s="94">
        <f t="shared" si="8"/>
        <v>0</v>
      </c>
      <c r="AO31" s="4">
        <f t="shared" si="8"/>
        <v>0</v>
      </c>
      <c r="AP31" s="4">
        <f t="shared" si="8"/>
        <v>0</v>
      </c>
      <c r="AQ31" s="4">
        <f t="shared" si="8"/>
        <v>0</v>
      </c>
      <c r="AR31" s="4">
        <f t="shared" si="8"/>
        <v>0</v>
      </c>
      <c r="AS31" s="4">
        <f t="shared" si="8"/>
        <v>0</v>
      </c>
      <c r="AT31" s="4">
        <f t="shared" si="8"/>
        <v>0</v>
      </c>
      <c r="AU31" s="4">
        <f t="shared" si="8"/>
        <v>0</v>
      </c>
      <c r="AV31" s="4">
        <f t="shared" si="8"/>
        <v>0</v>
      </c>
      <c r="AW31" s="4">
        <f t="shared" si="8"/>
        <v>0</v>
      </c>
      <c r="AX31" s="4">
        <f t="shared" si="8"/>
        <v>0</v>
      </c>
      <c r="AY31" s="4">
        <f t="shared" si="8"/>
        <v>0</v>
      </c>
      <c r="AZ31" s="4">
        <f t="shared" si="8"/>
        <v>0</v>
      </c>
      <c r="BA31" s="95">
        <f t="shared" si="8"/>
        <v>0</v>
      </c>
      <c r="BB31" s="96"/>
      <c r="BC31" s="96"/>
    </row>
    <row r="32" spans="1:55" s="97" customFormat="1" ht="24.95" customHeight="1" x14ac:dyDescent="0.2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3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9"/>
        <v>0</v>
      </c>
      <c r="AN32" s="94">
        <f t="shared" si="8"/>
        <v>0</v>
      </c>
      <c r="AO32" s="4">
        <f t="shared" si="8"/>
        <v>0</v>
      </c>
      <c r="AP32" s="4">
        <f t="shared" si="8"/>
        <v>0</v>
      </c>
      <c r="AQ32" s="4">
        <f t="shared" si="8"/>
        <v>0</v>
      </c>
      <c r="AR32" s="4">
        <f t="shared" si="8"/>
        <v>0</v>
      </c>
      <c r="AS32" s="4">
        <f t="shared" si="8"/>
        <v>0</v>
      </c>
      <c r="AT32" s="4">
        <f t="shared" si="8"/>
        <v>0</v>
      </c>
      <c r="AU32" s="4">
        <f t="shared" si="8"/>
        <v>0</v>
      </c>
      <c r="AV32" s="4">
        <f t="shared" si="8"/>
        <v>0</v>
      </c>
      <c r="AW32" s="4">
        <f t="shared" si="8"/>
        <v>0</v>
      </c>
      <c r="AX32" s="4">
        <f t="shared" si="8"/>
        <v>0</v>
      </c>
      <c r="AY32" s="4">
        <f t="shared" si="8"/>
        <v>0</v>
      </c>
      <c r="AZ32" s="4">
        <f t="shared" si="8"/>
        <v>0</v>
      </c>
      <c r="BA32" s="95">
        <f t="shared" si="8"/>
        <v>0</v>
      </c>
      <c r="BB32" s="96"/>
      <c r="BC32" s="96"/>
    </row>
    <row r="33" spans="1:55" s="97" customFormat="1" ht="24.95" customHeight="1" x14ac:dyDescent="0.2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3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9"/>
        <v>0</v>
      </c>
      <c r="AN33" s="94">
        <f t="shared" si="8"/>
        <v>0</v>
      </c>
      <c r="AO33" s="4">
        <f t="shared" si="8"/>
        <v>0</v>
      </c>
      <c r="AP33" s="4">
        <f t="shared" si="8"/>
        <v>0</v>
      </c>
      <c r="AQ33" s="4">
        <f t="shared" ref="AQ33:BA33" si="10">IF($AM33&gt;Nbcourse+AQ$3-1-$J33,LARGE($L33:$AK33,Nbcourse+AQ$3-$J33),0)</f>
        <v>0</v>
      </c>
      <c r="AR33" s="4">
        <f t="shared" si="10"/>
        <v>0</v>
      </c>
      <c r="AS33" s="4">
        <f t="shared" si="10"/>
        <v>0</v>
      </c>
      <c r="AT33" s="4">
        <f t="shared" si="10"/>
        <v>0</v>
      </c>
      <c r="AU33" s="4">
        <f t="shared" si="10"/>
        <v>0</v>
      </c>
      <c r="AV33" s="4">
        <f t="shared" si="10"/>
        <v>0</v>
      </c>
      <c r="AW33" s="4">
        <f t="shared" si="10"/>
        <v>0</v>
      </c>
      <c r="AX33" s="4">
        <f t="shared" si="10"/>
        <v>0</v>
      </c>
      <c r="AY33" s="4">
        <f t="shared" si="10"/>
        <v>0</v>
      </c>
      <c r="AZ33" s="4">
        <f t="shared" si="10"/>
        <v>0</v>
      </c>
      <c r="BA33" s="95">
        <f t="shared" si="10"/>
        <v>0</v>
      </c>
      <c r="BB33" s="96"/>
      <c r="BC33" s="96"/>
    </row>
    <row r="34" spans="1:55" s="97" customFormat="1" ht="24.95" customHeight="1" x14ac:dyDescent="0.2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3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9"/>
        <v>0</v>
      </c>
      <c r="AN34" s="94">
        <f t="shared" ref="AN34:BA34" si="11">IF($AM34&gt;Nbcourse+AN$3-1-$J34,LARGE($L34:$AK34,Nbcourse+AN$3-$J34),0)</f>
        <v>0</v>
      </c>
      <c r="AO34" s="4">
        <f t="shared" si="11"/>
        <v>0</v>
      </c>
      <c r="AP34" s="4">
        <f t="shared" si="11"/>
        <v>0</v>
      </c>
      <c r="AQ34" s="4">
        <f t="shared" si="11"/>
        <v>0</v>
      </c>
      <c r="AR34" s="4">
        <f t="shared" si="11"/>
        <v>0</v>
      </c>
      <c r="AS34" s="4">
        <f t="shared" si="11"/>
        <v>0</v>
      </c>
      <c r="AT34" s="4">
        <f t="shared" si="11"/>
        <v>0</v>
      </c>
      <c r="AU34" s="4">
        <f t="shared" si="11"/>
        <v>0</v>
      </c>
      <c r="AV34" s="4">
        <f t="shared" si="11"/>
        <v>0</v>
      </c>
      <c r="AW34" s="4">
        <f t="shared" si="11"/>
        <v>0</v>
      </c>
      <c r="AX34" s="4">
        <f t="shared" si="11"/>
        <v>0</v>
      </c>
      <c r="AY34" s="4">
        <f t="shared" si="11"/>
        <v>0</v>
      </c>
      <c r="AZ34" s="4">
        <f t="shared" si="11"/>
        <v>0</v>
      </c>
      <c r="BA34" s="95">
        <f t="shared" si="11"/>
        <v>0</v>
      </c>
      <c r="BB34" s="96"/>
      <c r="BC34" s="96"/>
    </row>
    <row r="35" spans="1:55" s="97" customFormat="1" ht="24.95" customHeight="1" thickBot="1" x14ac:dyDescent="0.25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3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4"/>
        <v>0</v>
      </c>
      <c r="AN35" s="94">
        <f t="shared" si="8"/>
        <v>0</v>
      </c>
      <c r="AO35" s="4">
        <f t="shared" si="8"/>
        <v>0</v>
      </c>
      <c r="AP35" s="4">
        <f t="shared" si="8"/>
        <v>0</v>
      </c>
      <c r="AQ35" s="4">
        <f t="shared" si="8"/>
        <v>0</v>
      </c>
      <c r="AR35" s="4">
        <f t="shared" si="8"/>
        <v>0</v>
      </c>
      <c r="AS35" s="4">
        <f t="shared" si="8"/>
        <v>0</v>
      </c>
      <c r="AT35" s="4">
        <f t="shared" si="8"/>
        <v>0</v>
      </c>
      <c r="AU35" s="4">
        <f t="shared" si="8"/>
        <v>0</v>
      </c>
      <c r="AV35" s="4">
        <f t="shared" si="8"/>
        <v>0</v>
      </c>
      <c r="AW35" s="4">
        <f t="shared" si="8"/>
        <v>0</v>
      </c>
      <c r="AX35" s="4">
        <f t="shared" si="8"/>
        <v>0</v>
      </c>
      <c r="AY35" s="4">
        <f t="shared" si="8"/>
        <v>0</v>
      </c>
      <c r="AZ35" s="4">
        <f t="shared" si="8"/>
        <v>0</v>
      </c>
      <c r="BA35" s="95">
        <f t="shared" si="8"/>
        <v>0</v>
      </c>
      <c r="BB35" s="96"/>
      <c r="BC35" s="96"/>
    </row>
    <row r="36" spans="1:55" s="97" customFormat="1" ht="24.95" customHeight="1" thickBot="1" x14ac:dyDescent="0.25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4"/>
      <c r="L36" s="87">
        <f>COUNT(L$6:L35)</f>
        <v>1</v>
      </c>
      <c r="M36" s="88">
        <f>COUNT(M$6:M35)</f>
        <v>1</v>
      </c>
      <c r="N36" s="89">
        <f>COUNT(N$6:N35)</f>
        <v>0</v>
      </c>
      <c r="O36" s="88">
        <f>COUNT(O$6:O35)</f>
        <v>0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0</v>
      </c>
      <c r="AK36" s="92">
        <f>COUNT(AK$6:AK35)</f>
        <v>0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 x14ac:dyDescent="0.25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45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 x14ac:dyDescent="0.2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 x14ac:dyDescent="0.2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 x14ac:dyDescent="0.2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 x14ac:dyDescent="0.2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 xr:uid="{00000000-0002-0000-0500-000000000000}">
      <formula1>$BC$6:$BC$20</formula1>
    </dataValidation>
  </dataValidations>
  <printOptions horizontalCentered="1"/>
  <pageMargins left="0.78740157480314965" right="0.78740157480314965" top="1.58" bottom="0.39370078740157483" header="0.19685039370078741" footer="0.19685039370078741"/>
  <pageSetup paperSize="9" fitToHeight="2" orientation="landscape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3</xdr:col>
                    <xdr:colOff>885825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3">
    <pageSetUpPr fitToPage="1"/>
  </sheetPr>
  <dimension ref="A1:BC42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AJ5" sqref="AJ5:AK6"/>
    </sheetView>
  </sheetViews>
  <sheetFormatPr baseColWidth="10" defaultRowHeight="12.75" x14ac:dyDescent="0.2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 x14ac:dyDescent="0.2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169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 x14ac:dyDescent="0.45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470" t="s">
        <v>10</v>
      </c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</row>
    <row r="3" spans="1:55" s="104" customFormat="1" ht="66" customHeight="1" x14ac:dyDescent="0.2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476" t="s">
        <v>21</v>
      </c>
      <c r="K3" s="480" t="s">
        <v>24</v>
      </c>
      <c r="L3" s="479">
        <v>42806</v>
      </c>
      <c r="M3" s="474"/>
      <c r="N3" s="474">
        <v>42911</v>
      </c>
      <c r="O3" s="474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4">
        <v>43009</v>
      </c>
      <c r="AK3" s="475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 x14ac:dyDescent="0.25">
      <c r="A4" s="80"/>
      <c r="B4" s="28"/>
      <c r="C4" s="29"/>
      <c r="D4" s="30"/>
      <c r="E4" s="30"/>
      <c r="F4" s="31"/>
      <c r="G4" s="30"/>
      <c r="H4" s="32"/>
      <c r="I4" s="33"/>
      <c r="J4" s="477"/>
      <c r="K4" s="481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 x14ac:dyDescent="0.25">
      <c r="A5" s="136"/>
      <c r="B5" s="137"/>
      <c r="C5" s="138"/>
      <c r="D5" s="139" t="s">
        <v>23</v>
      </c>
      <c r="E5" s="139"/>
      <c r="F5" s="140"/>
      <c r="G5" s="139"/>
      <c r="H5" s="141"/>
      <c r="I5" s="142"/>
      <c r="J5" s="478"/>
      <c r="K5" s="482"/>
      <c r="L5" s="132" t="s">
        <v>116</v>
      </c>
      <c r="M5" s="133"/>
      <c r="N5" s="132" t="s">
        <v>116</v>
      </c>
      <c r="O5" s="133"/>
      <c r="P5" s="132"/>
      <c r="Q5" s="133"/>
      <c r="R5" s="132"/>
      <c r="S5" s="133"/>
      <c r="T5" s="134"/>
      <c r="U5" s="133"/>
      <c r="V5" s="132"/>
      <c r="W5" s="133"/>
      <c r="X5" s="132"/>
      <c r="Y5" s="133"/>
      <c r="Z5" s="134"/>
      <c r="AA5" s="133"/>
      <c r="AB5" s="134"/>
      <c r="AC5" s="133"/>
      <c r="AD5" s="134"/>
      <c r="AE5" s="133"/>
      <c r="AF5" s="134"/>
      <c r="AG5" s="133"/>
      <c r="AH5" s="132"/>
      <c r="AI5" s="133"/>
      <c r="AJ5" s="132" t="s">
        <v>116</v>
      </c>
      <c r="AK5" s="133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 x14ac:dyDescent="0.2">
      <c r="A6" s="110">
        <v>1</v>
      </c>
      <c r="B6" s="111"/>
      <c r="C6" s="112"/>
      <c r="D6" s="113" t="s">
        <v>116</v>
      </c>
      <c r="E6" s="113" t="s">
        <v>117</v>
      </c>
      <c r="F6" s="114"/>
      <c r="G6" s="113" t="s">
        <v>39</v>
      </c>
      <c r="H6" s="39" t="str">
        <f t="shared" ref="H6:H36" si="0">IF(COUNTA(AK6)&gt;0,IF(COUNTA(L6:AK6)&lt;classé,"Non","Oui"),"Non")</f>
        <v>Oui</v>
      </c>
      <c r="I6" s="115">
        <f t="shared" ref="I6:I36" si="1">SUM(L6:AK6)-SUM(AN6:BA6)+K6</f>
        <v>262</v>
      </c>
      <c r="J6" s="116"/>
      <c r="K6" s="143">
        <f t="shared" ref="K6:K36" si="2">COUNTIF(L$5:AK$5,$D6)*4</f>
        <v>12</v>
      </c>
      <c r="L6" s="118">
        <v>50</v>
      </c>
      <c r="M6" s="119">
        <v>50</v>
      </c>
      <c r="N6" s="120">
        <v>50</v>
      </c>
      <c r="O6" s="119">
        <v>50</v>
      </c>
      <c r="P6" s="120"/>
      <c r="Q6" s="121"/>
      <c r="R6" s="122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0"/>
      <c r="AG6" s="121"/>
      <c r="AH6" s="122"/>
      <c r="AI6" s="119"/>
      <c r="AJ6" s="120">
        <v>50</v>
      </c>
      <c r="AK6" s="119">
        <v>50</v>
      </c>
      <c r="AL6" s="4">
        <f t="shared" ref="AL6:AL36" si="3">MAX(L6:AK6)</f>
        <v>50</v>
      </c>
      <c r="AM6" s="5">
        <f t="shared" ref="AM6:AM23" si="4">COUNTA(L6:AK6)</f>
        <v>6</v>
      </c>
      <c r="AN6" s="94">
        <f t="shared" ref="AN6:BA15" si="5">IF($AM6&gt;Nbcourse+AN$3-1-$J6,LARGE($L6:$AK6,Nbcourse+AN$3-$J6),0)</f>
        <v>50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 x14ac:dyDescent="0.2">
      <c r="A7" s="39">
        <f t="shared" ref="A7:A36" si="6">A6+1</f>
        <v>2</v>
      </c>
      <c r="B7" s="51"/>
      <c r="C7" s="56"/>
      <c r="D7" s="57"/>
      <c r="E7" s="57"/>
      <c r="F7" s="58"/>
      <c r="G7" s="57"/>
      <c r="H7" s="39" t="str">
        <f t="shared" si="0"/>
        <v>Non</v>
      </c>
      <c r="I7" s="14">
        <f t="shared" si="1"/>
        <v>0</v>
      </c>
      <c r="J7" s="117"/>
      <c r="K7" s="143">
        <f t="shared" si="2"/>
        <v>0</v>
      </c>
      <c r="L7" s="15"/>
      <c r="M7" s="16"/>
      <c r="N7" s="54"/>
      <c r="O7" s="16"/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4"/>
      <c r="AG7" s="55"/>
      <c r="AH7" s="59"/>
      <c r="AI7" s="16"/>
      <c r="AJ7" s="55"/>
      <c r="AK7" s="82"/>
      <c r="AL7" s="4">
        <f t="shared" si="3"/>
        <v>0</v>
      </c>
      <c r="AM7" s="5">
        <f t="shared" si="4"/>
        <v>0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 x14ac:dyDescent="0.2">
      <c r="A8" s="39">
        <f t="shared" si="6"/>
        <v>3</v>
      </c>
      <c r="B8" s="51"/>
      <c r="C8" s="52"/>
      <c r="D8" s="57"/>
      <c r="E8" s="57"/>
      <c r="F8" s="58"/>
      <c r="G8" s="57"/>
      <c r="H8" s="39" t="str">
        <f t="shared" si="0"/>
        <v>Non</v>
      </c>
      <c r="I8" s="14">
        <f t="shared" si="1"/>
        <v>0</v>
      </c>
      <c r="J8" s="117"/>
      <c r="K8" s="143">
        <f t="shared" si="2"/>
        <v>0</v>
      </c>
      <c r="L8" s="15"/>
      <c r="M8" s="16"/>
      <c r="N8" s="54"/>
      <c r="O8" s="16"/>
      <c r="P8" s="54"/>
      <c r="Q8" s="55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4"/>
      <c r="AG8" s="55"/>
      <c r="AH8" s="59"/>
      <c r="AI8" s="16"/>
      <c r="AJ8" s="55"/>
      <c r="AK8" s="82"/>
      <c r="AL8" s="4">
        <f t="shared" si="3"/>
        <v>0</v>
      </c>
      <c r="AM8" s="5">
        <f t="shared" si="4"/>
        <v>0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 x14ac:dyDescent="0.2">
      <c r="A9" s="39">
        <f t="shared" si="6"/>
        <v>4</v>
      </c>
      <c r="B9" s="51"/>
      <c r="C9" s="56"/>
      <c r="D9" s="57"/>
      <c r="E9" s="57"/>
      <c r="F9" s="58"/>
      <c r="G9" s="57"/>
      <c r="H9" s="39" t="str">
        <f t="shared" si="0"/>
        <v>Non</v>
      </c>
      <c r="I9" s="14">
        <f t="shared" si="1"/>
        <v>0</v>
      </c>
      <c r="J9" s="117"/>
      <c r="K9" s="143">
        <f t="shared" si="2"/>
        <v>0</v>
      </c>
      <c r="L9" s="15"/>
      <c r="M9" s="16"/>
      <c r="N9" s="54"/>
      <c r="O9" s="16"/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4"/>
      <c r="AG9" s="55"/>
      <c r="AH9" s="59"/>
      <c r="AI9" s="16"/>
      <c r="AJ9" s="55"/>
      <c r="AK9" s="82"/>
      <c r="AL9" s="4">
        <f t="shared" si="3"/>
        <v>0</v>
      </c>
      <c r="AM9" s="5">
        <f t="shared" si="4"/>
        <v>0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4.95" customHeight="1" x14ac:dyDescent="0.2">
      <c r="A10" s="39">
        <f t="shared" si="6"/>
        <v>5</v>
      </c>
      <c r="B10" s="51"/>
      <c r="C10" s="56"/>
      <c r="D10" s="57"/>
      <c r="E10" s="57"/>
      <c r="F10" s="58"/>
      <c r="G10" s="57"/>
      <c r="H10" s="39" t="str">
        <f t="shared" si="0"/>
        <v>Non</v>
      </c>
      <c r="I10" s="14">
        <f t="shared" si="1"/>
        <v>0</v>
      </c>
      <c r="J10" s="117"/>
      <c r="K10" s="143">
        <f t="shared" si="2"/>
        <v>0</v>
      </c>
      <c r="L10" s="15"/>
      <c r="M10" s="16"/>
      <c r="N10" s="54"/>
      <c r="O10" s="16"/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/>
      <c r="AK10" s="82"/>
      <c r="AL10" s="4">
        <f t="shared" si="3"/>
        <v>0</v>
      </c>
      <c r="AM10" s="5">
        <f t="shared" si="4"/>
        <v>0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 x14ac:dyDescent="0.2">
      <c r="A11" s="39">
        <f t="shared" si="6"/>
        <v>6</v>
      </c>
      <c r="B11" s="51"/>
      <c r="C11" s="56"/>
      <c r="D11" s="57"/>
      <c r="E11" s="57"/>
      <c r="F11" s="58"/>
      <c r="G11" s="57"/>
      <c r="H11" s="39" t="str">
        <f t="shared" si="0"/>
        <v>Non</v>
      </c>
      <c r="I11" s="14">
        <f t="shared" si="1"/>
        <v>0</v>
      </c>
      <c r="J11" s="117"/>
      <c r="K11" s="143">
        <f t="shared" si="2"/>
        <v>0</v>
      </c>
      <c r="L11" s="15"/>
      <c r="M11" s="16"/>
      <c r="N11" s="54"/>
      <c r="O11" s="16"/>
      <c r="P11" s="54"/>
      <c r="Q11" s="55"/>
      <c r="R11" s="59"/>
      <c r="S11" s="16"/>
      <c r="T11" s="59"/>
      <c r="U11" s="55"/>
      <c r="V11" s="59"/>
      <c r="W11" s="16"/>
      <c r="X11" s="59"/>
      <c r="Y11" s="16"/>
      <c r="Z11" s="59"/>
      <c r="AA11" s="55"/>
      <c r="AB11" s="59"/>
      <c r="AC11" s="16"/>
      <c r="AD11" s="54"/>
      <c r="AE11" s="55"/>
      <c r="AF11" s="54"/>
      <c r="AG11" s="55"/>
      <c r="AH11" s="59"/>
      <c r="AI11" s="16"/>
      <c r="AJ11" s="55"/>
      <c r="AK11" s="82"/>
      <c r="AL11" s="4">
        <f t="shared" si="3"/>
        <v>0</v>
      </c>
      <c r="AM11" s="5">
        <f t="shared" si="4"/>
        <v>0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95" customHeight="1" x14ac:dyDescent="0.2">
      <c r="A12" s="39">
        <f t="shared" si="6"/>
        <v>7</v>
      </c>
      <c r="B12" s="51"/>
      <c r="C12" s="56"/>
      <c r="D12" s="57"/>
      <c r="E12" s="57"/>
      <c r="F12" s="58"/>
      <c r="G12" s="57"/>
      <c r="H12" s="39" t="str">
        <f t="shared" si="0"/>
        <v>Non</v>
      </c>
      <c r="I12" s="14">
        <f t="shared" si="1"/>
        <v>0</v>
      </c>
      <c r="J12" s="117"/>
      <c r="K12" s="143">
        <f t="shared" si="2"/>
        <v>0</v>
      </c>
      <c r="L12" s="15"/>
      <c r="M12" s="16"/>
      <c r="N12" s="54"/>
      <c r="O12" s="16"/>
      <c r="P12" s="54"/>
      <c r="Q12" s="55"/>
      <c r="R12" s="59"/>
      <c r="S12" s="16"/>
      <c r="T12" s="59"/>
      <c r="U12" s="55"/>
      <c r="V12" s="59"/>
      <c r="W12" s="16"/>
      <c r="X12" s="59"/>
      <c r="Y12" s="16"/>
      <c r="Z12" s="59"/>
      <c r="AA12" s="55"/>
      <c r="AB12" s="59"/>
      <c r="AC12" s="16"/>
      <c r="AD12" s="54"/>
      <c r="AE12" s="55"/>
      <c r="AF12" s="59"/>
      <c r="AG12" s="16"/>
      <c r="AH12" s="59"/>
      <c r="AI12" s="16"/>
      <c r="AJ12" s="55"/>
      <c r="AK12" s="82"/>
      <c r="AL12" s="4">
        <f t="shared" si="3"/>
        <v>0</v>
      </c>
      <c r="AM12" s="5">
        <f t="shared" si="4"/>
        <v>0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 x14ac:dyDescent="0.2">
      <c r="A13" s="39">
        <f t="shared" si="6"/>
        <v>8</v>
      </c>
      <c r="B13" s="51"/>
      <c r="C13" s="56"/>
      <c r="D13" s="57"/>
      <c r="E13" s="57"/>
      <c r="F13" s="58"/>
      <c r="G13" s="57"/>
      <c r="H13" s="39" t="str">
        <f t="shared" si="0"/>
        <v>Non</v>
      </c>
      <c r="I13" s="14">
        <f t="shared" si="1"/>
        <v>0</v>
      </c>
      <c r="J13" s="117"/>
      <c r="K13" s="143">
        <f t="shared" si="2"/>
        <v>0</v>
      </c>
      <c r="L13" s="15"/>
      <c r="M13" s="16"/>
      <c r="N13" s="54"/>
      <c r="O13" s="16"/>
      <c r="P13" s="54"/>
      <c r="Q13" s="55"/>
      <c r="R13" s="59"/>
      <c r="S13" s="16"/>
      <c r="T13" s="59"/>
      <c r="U13" s="55"/>
      <c r="V13" s="59"/>
      <c r="W13" s="16"/>
      <c r="X13" s="59"/>
      <c r="Y13" s="16"/>
      <c r="Z13" s="59"/>
      <c r="AA13" s="55"/>
      <c r="AB13" s="59"/>
      <c r="AC13" s="16"/>
      <c r="AD13" s="54"/>
      <c r="AE13" s="55"/>
      <c r="AF13" s="59"/>
      <c r="AG13" s="16"/>
      <c r="AH13" s="59"/>
      <c r="AI13" s="16"/>
      <c r="AJ13" s="55"/>
      <c r="AK13" s="82"/>
      <c r="AL13" s="4">
        <f t="shared" si="3"/>
        <v>0</v>
      </c>
      <c r="AM13" s="5">
        <f t="shared" si="4"/>
        <v>0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 x14ac:dyDescent="0.2">
      <c r="A14" s="39">
        <f t="shared" si="6"/>
        <v>9</v>
      </c>
      <c r="B14" s="51"/>
      <c r="C14" s="56"/>
      <c r="D14" s="57"/>
      <c r="E14" s="57"/>
      <c r="F14" s="58"/>
      <c r="G14" s="57"/>
      <c r="H14" s="39" t="str">
        <f t="shared" si="0"/>
        <v>Non</v>
      </c>
      <c r="I14" s="14">
        <f t="shared" si="1"/>
        <v>0</v>
      </c>
      <c r="J14" s="117"/>
      <c r="K14" s="143">
        <f t="shared" si="2"/>
        <v>0</v>
      </c>
      <c r="L14" s="15"/>
      <c r="M14" s="16"/>
      <c r="N14" s="54"/>
      <c r="O14" s="16"/>
      <c r="P14" s="54"/>
      <c r="Q14" s="55"/>
      <c r="R14" s="59"/>
      <c r="S14" s="16"/>
      <c r="T14" s="59"/>
      <c r="U14" s="55"/>
      <c r="V14" s="59"/>
      <c r="W14" s="16"/>
      <c r="X14" s="59"/>
      <c r="Y14" s="16"/>
      <c r="Z14" s="59"/>
      <c r="AA14" s="55"/>
      <c r="AB14" s="59"/>
      <c r="AC14" s="16"/>
      <c r="AD14" s="54"/>
      <c r="AE14" s="55"/>
      <c r="AF14" s="59"/>
      <c r="AG14" s="16"/>
      <c r="AH14" s="59"/>
      <c r="AI14" s="16"/>
      <c r="AJ14" s="55"/>
      <c r="AK14" s="82"/>
      <c r="AL14" s="4">
        <f t="shared" si="3"/>
        <v>0</v>
      </c>
      <c r="AM14" s="5">
        <f t="shared" si="4"/>
        <v>0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 x14ac:dyDescent="0.2">
      <c r="A15" s="39">
        <f t="shared" si="6"/>
        <v>10</v>
      </c>
      <c r="B15" s="51"/>
      <c r="C15" s="56"/>
      <c r="D15" s="57"/>
      <c r="E15" s="57"/>
      <c r="F15" s="58"/>
      <c r="G15" s="57"/>
      <c r="H15" s="39" t="str">
        <f t="shared" si="0"/>
        <v>Non</v>
      </c>
      <c r="I15" s="14">
        <f t="shared" si="1"/>
        <v>0</v>
      </c>
      <c r="J15" s="117"/>
      <c r="K15" s="143">
        <f t="shared" si="2"/>
        <v>0</v>
      </c>
      <c r="L15" s="15"/>
      <c r="M15" s="16"/>
      <c r="N15" s="54"/>
      <c r="O15" s="16"/>
      <c r="P15" s="54"/>
      <c r="Q15" s="55"/>
      <c r="R15" s="59"/>
      <c r="S15" s="16"/>
      <c r="T15" s="59"/>
      <c r="U15" s="55"/>
      <c r="V15" s="59"/>
      <c r="W15" s="16"/>
      <c r="X15" s="59"/>
      <c r="Y15" s="16"/>
      <c r="Z15" s="59"/>
      <c r="AA15" s="55"/>
      <c r="AB15" s="59"/>
      <c r="AC15" s="16"/>
      <c r="AD15" s="54"/>
      <c r="AE15" s="55"/>
      <c r="AF15" s="59"/>
      <c r="AG15" s="16"/>
      <c r="AH15" s="59"/>
      <c r="AI15" s="16"/>
      <c r="AJ15" s="55"/>
      <c r="AK15" s="82"/>
      <c r="AL15" s="4">
        <f t="shared" si="3"/>
        <v>0</v>
      </c>
      <c r="AM15" s="5">
        <f t="shared" si="4"/>
        <v>0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 x14ac:dyDescent="0.2">
      <c r="A16" s="62">
        <f t="shared" si="6"/>
        <v>11</v>
      </c>
      <c r="B16" s="61"/>
      <c r="C16" s="129"/>
      <c r="D16" s="57"/>
      <c r="E16" s="68"/>
      <c r="F16" s="69"/>
      <c r="G16" s="68"/>
      <c r="H16" s="39" t="str">
        <f t="shared" si="0"/>
        <v>Non</v>
      </c>
      <c r="I16" s="14">
        <f t="shared" si="1"/>
        <v>0</v>
      </c>
      <c r="J16" s="124"/>
      <c r="K16" s="143">
        <f t="shared" si="2"/>
        <v>0</v>
      </c>
      <c r="L16" s="70"/>
      <c r="M16" s="16"/>
      <c r="N16" s="65"/>
      <c r="O16" s="64"/>
      <c r="P16" s="65"/>
      <c r="Q16" s="66"/>
      <c r="R16" s="67"/>
      <c r="S16" s="64"/>
      <c r="T16" s="67"/>
      <c r="U16" s="66"/>
      <c r="V16" s="67"/>
      <c r="W16" s="64"/>
      <c r="X16" s="67"/>
      <c r="Y16" s="64"/>
      <c r="Z16" s="67"/>
      <c r="AA16" s="66"/>
      <c r="AB16" s="67"/>
      <c r="AC16" s="64"/>
      <c r="AD16" s="65"/>
      <c r="AE16" s="66"/>
      <c r="AF16" s="67"/>
      <c r="AG16" s="64"/>
      <c r="AH16" s="67"/>
      <c r="AI16" s="64"/>
      <c r="AJ16" s="66"/>
      <c r="AK16" s="83"/>
      <c r="AL16" s="4">
        <f t="shared" si="3"/>
        <v>0</v>
      </c>
      <c r="AM16" s="5">
        <f t="shared" si="4"/>
        <v>0</v>
      </c>
      <c r="AN16" s="94">
        <f t="shared" ref="AN16:BA23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  <c r="BC16" s="96"/>
    </row>
    <row r="17" spans="1:55" s="97" customFormat="1" ht="24.95" customHeight="1" x14ac:dyDescent="0.2">
      <c r="A17" s="39">
        <f t="shared" si="6"/>
        <v>12</v>
      </c>
      <c r="B17" s="51"/>
      <c r="C17" s="56"/>
      <c r="D17" s="57"/>
      <c r="E17" s="57"/>
      <c r="F17" s="58"/>
      <c r="G17" s="57"/>
      <c r="H17" s="39" t="str">
        <f t="shared" si="0"/>
        <v>Non</v>
      </c>
      <c r="I17" s="14">
        <f t="shared" si="1"/>
        <v>0</v>
      </c>
      <c r="J17" s="117"/>
      <c r="K17" s="143">
        <f t="shared" si="2"/>
        <v>0</v>
      </c>
      <c r="L17" s="15"/>
      <c r="M17" s="16"/>
      <c r="N17" s="54"/>
      <c r="O17" s="16"/>
      <c r="P17" s="54"/>
      <c r="Q17" s="55"/>
      <c r="R17" s="59"/>
      <c r="S17" s="16"/>
      <c r="T17" s="59"/>
      <c r="U17" s="55"/>
      <c r="V17" s="59"/>
      <c r="W17" s="16"/>
      <c r="X17" s="59"/>
      <c r="Y17" s="16"/>
      <c r="Z17" s="59"/>
      <c r="AA17" s="55"/>
      <c r="AB17" s="59"/>
      <c r="AC17" s="16"/>
      <c r="AD17" s="54"/>
      <c r="AE17" s="55"/>
      <c r="AF17" s="59"/>
      <c r="AG17" s="16"/>
      <c r="AH17" s="59"/>
      <c r="AI17" s="16"/>
      <c r="AJ17" s="55"/>
      <c r="AK17" s="82"/>
      <c r="AL17" s="4">
        <f t="shared" si="3"/>
        <v>0</v>
      </c>
      <c r="AM17" s="5">
        <f t="shared" si="4"/>
        <v>0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  <c r="BC17" s="96"/>
    </row>
    <row r="18" spans="1:55" s="97" customFormat="1" ht="24.95" customHeight="1" x14ac:dyDescent="0.2">
      <c r="A18" s="39">
        <f t="shared" si="6"/>
        <v>13</v>
      </c>
      <c r="B18" s="51"/>
      <c r="C18" s="56"/>
      <c r="D18" s="57"/>
      <c r="E18" s="57"/>
      <c r="F18" s="58"/>
      <c r="G18" s="57"/>
      <c r="H18" s="39" t="str">
        <f t="shared" si="0"/>
        <v>Non</v>
      </c>
      <c r="I18" s="14">
        <f t="shared" si="1"/>
        <v>0</v>
      </c>
      <c r="J18" s="117"/>
      <c r="K18" s="143">
        <f t="shared" si="2"/>
        <v>0</v>
      </c>
      <c r="L18" s="15"/>
      <c r="M18" s="16"/>
      <c r="N18" s="54"/>
      <c r="O18" s="16"/>
      <c r="P18" s="54"/>
      <c r="Q18" s="55"/>
      <c r="R18" s="59"/>
      <c r="S18" s="16"/>
      <c r="T18" s="59"/>
      <c r="U18" s="55"/>
      <c r="V18" s="59"/>
      <c r="W18" s="16"/>
      <c r="X18" s="59"/>
      <c r="Y18" s="16"/>
      <c r="Z18" s="59"/>
      <c r="AA18" s="55"/>
      <c r="AB18" s="59"/>
      <c r="AC18" s="16"/>
      <c r="AD18" s="54"/>
      <c r="AE18" s="55"/>
      <c r="AF18" s="59"/>
      <c r="AG18" s="16"/>
      <c r="AH18" s="59"/>
      <c r="AI18" s="16"/>
      <c r="AJ18" s="55"/>
      <c r="AK18" s="82"/>
      <c r="AL18" s="4">
        <f t="shared" si="3"/>
        <v>0</v>
      </c>
      <c r="AM18" s="5">
        <f t="shared" si="4"/>
        <v>0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  <c r="BC18" s="96"/>
    </row>
    <row r="19" spans="1:55" s="97" customFormat="1" ht="24.95" customHeight="1" x14ac:dyDescent="0.2">
      <c r="A19" s="39">
        <f t="shared" si="6"/>
        <v>14</v>
      </c>
      <c r="B19" s="51"/>
      <c r="C19" s="52"/>
      <c r="D19" s="57"/>
      <c r="E19" s="57"/>
      <c r="F19" s="58"/>
      <c r="G19" s="57"/>
      <c r="H19" s="39" t="str">
        <f t="shared" si="0"/>
        <v>Non</v>
      </c>
      <c r="I19" s="14">
        <f t="shared" si="1"/>
        <v>0</v>
      </c>
      <c r="J19" s="117"/>
      <c r="K19" s="143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  <c r="BC19" s="96"/>
    </row>
    <row r="20" spans="1:55" s="97" customFormat="1" ht="24.95" customHeight="1" x14ac:dyDescent="0.2">
      <c r="A20" s="39">
        <f t="shared" si="6"/>
        <v>15</v>
      </c>
      <c r="B20" s="51"/>
      <c r="C20" s="52"/>
      <c r="D20" s="57"/>
      <c r="E20" s="57"/>
      <c r="F20" s="58"/>
      <c r="G20" s="148"/>
      <c r="H20" s="39" t="str">
        <f t="shared" si="0"/>
        <v>Non</v>
      </c>
      <c r="I20" s="14">
        <f t="shared" si="1"/>
        <v>0</v>
      </c>
      <c r="J20" s="117"/>
      <c r="K20" s="143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  <c r="BC20" s="96"/>
    </row>
    <row r="21" spans="1:55" s="97" customFormat="1" ht="24.95" customHeight="1" x14ac:dyDescent="0.2">
      <c r="A21" s="39">
        <f t="shared" si="6"/>
        <v>16</v>
      </c>
      <c r="B21" s="51"/>
      <c r="C21" s="56"/>
      <c r="D21" s="148"/>
      <c r="E21" s="57"/>
      <c r="F21" s="58"/>
      <c r="G21" s="148"/>
      <c r="H21" s="39" t="str">
        <f t="shared" si="0"/>
        <v>Non</v>
      </c>
      <c r="I21" s="14">
        <f t="shared" si="1"/>
        <v>0</v>
      </c>
      <c r="J21" s="117"/>
      <c r="K21" s="143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  <c r="BC21" s="96"/>
    </row>
    <row r="22" spans="1:55" s="97" customFormat="1" ht="24.95" customHeight="1" x14ac:dyDescent="0.2">
      <c r="A22" s="39">
        <f t="shared" si="6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3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  <c r="BC22" s="96"/>
    </row>
    <row r="23" spans="1:55" s="97" customFormat="1" ht="24.95" customHeight="1" x14ac:dyDescent="0.2">
      <c r="A23" s="39">
        <f t="shared" si="6"/>
        <v>18</v>
      </c>
      <c r="B23" s="51"/>
      <c r="C23" s="56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3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  <c r="BC23" s="96"/>
    </row>
    <row r="24" spans="1:55" s="97" customFormat="1" ht="24.95" customHeight="1" x14ac:dyDescent="0.2">
      <c r="A24" s="39">
        <f t="shared" si="6"/>
        <v>19</v>
      </c>
      <c r="B24" s="51"/>
      <c r="C24" s="56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3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ref="AM24:AM35" si="8">COUNTA(L24:AK24)</f>
        <v>0</v>
      </c>
      <c r="AN24" s="94">
        <f t="shared" ref="AN24:BA36" si="9">IF($AM24&gt;Nbcourse+AN$3-1-$J24,LARGE($L24:$AK24,Nbcourse+AN$3-$J24),0)</f>
        <v>0</v>
      </c>
      <c r="AO24" s="4">
        <f t="shared" si="9"/>
        <v>0</v>
      </c>
      <c r="AP24" s="4">
        <f t="shared" si="9"/>
        <v>0</v>
      </c>
      <c r="AQ24" s="4">
        <f t="shared" si="9"/>
        <v>0</v>
      </c>
      <c r="AR24" s="4">
        <f t="shared" si="9"/>
        <v>0</v>
      </c>
      <c r="AS24" s="4">
        <f t="shared" si="9"/>
        <v>0</v>
      </c>
      <c r="AT24" s="4">
        <f t="shared" si="9"/>
        <v>0</v>
      </c>
      <c r="AU24" s="4">
        <f t="shared" si="9"/>
        <v>0</v>
      </c>
      <c r="AV24" s="4">
        <f t="shared" si="9"/>
        <v>0</v>
      </c>
      <c r="AW24" s="4">
        <f t="shared" si="9"/>
        <v>0</v>
      </c>
      <c r="AX24" s="4">
        <f t="shared" si="9"/>
        <v>0</v>
      </c>
      <c r="AY24" s="4">
        <f t="shared" si="9"/>
        <v>0</v>
      </c>
      <c r="AZ24" s="4">
        <f t="shared" si="9"/>
        <v>0</v>
      </c>
      <c r="BA24" s="95">
        <f t="shared" si="9"/>
        <v>0</v>
      </c>
      <c r="BB24" s="96"/>
      <c r="BC24" s="96"/>
    </row>
    <row r="25" spans="1:55" s="97" customFormat="1" ht="24.95" customHeight="1" x14ac:dyDescent="0.2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3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 t="shared" si="8"/>
        <v>0</v>
      </c>
      <c r="AN25" s="94">
        <f t="shared" si="9"/>
        <v>0</v>
      </c>
      <c r="AO25" s="4">
        <f t="shared" si="9"/>
        <v>0</v>
      </c>
      <c r="AP25" s="4">
        <f t="shared" si="9"/>
        <v>0</v>
      </c>
      <c r="AQ25" s="4">
        <f t="shared" si="9"/>
        <v>0</v>
      </c>
      <c r="AR25" s="4">
        <f t="shared" si="9"/>
        <v>0</v>
      </c>
      <c r="AS25" s="4">
        <f t="shared" si="9"/>
        <v>0</v>
      </c>
      <c r="AT25" s="4">
        <f t="shared" si="9"/>
        <v>0</v>
      </c>
      <c r="AU25" s="4">
        <f t="shared" si="9"/>
        <v>0</v>
      </c>
      <c r="AV25" s="4">
        <f t="shared" si="9"/>
        <v>0</v>
      </c>
      <c r="AW25" s="4">
        <f t="shared" si="9"/>
        <v>0</v>
      </c>
      <c r="AX25" s="4">
        <f t="shared" si="9"/>
        <v>0</v>
      </c>
      <c r="AY25" s="4">
        <f t="shared" si="9"/>
        <v>0</v>
      </c>
      <c r="AZ25" s="4">
        <f t="shared" si="9"/>
        <v>0</v>
      </c>
      <c r="BA25" s="95">
        <f t="shared" si="9"/>
        <v>0</v>
      </c>
      <c r="BB25" s="96"/>
      <c r="BC25" s="96"/>
    </row>
    <row r="26" spans="1:55" s="97" customFormat="1" ht="24.95" customHeight="1" x14ac:dyDescent="0.2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3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 t="shared" si="8"/>
        <v>0</v>
      </c>
      <c r="AN26" s="94">
        <f t="shared" si="9"/>
        <v>0</v>
      </c>
      <c r="AO26" s="4">
        <f t="shared" si="9"/>
        <v>0</v>
      </c>
      <c r="AP26" s="4">
        <f t="shared" si="9"/>
        <v>0</v>
      </c>
      <c r="AQ26" s="4">
        <f t="shared" si="9"/>
        <v>0</v>
      </c>
      <c r="AR26" s="4">
        <f t="shared" si="9"/>
        <v>0</v>
      </c>
      <c r="AS26" s="4">
        <f t="shared" si="9"/>
        <v>0</v>
      </c>
      <c r="AT26" s="4">
        <f t="shared" si="9"/>
        <v>0</v>
      </c>
      <c r="AU26" s="4">
        <f t="shared" si="9"/>
        <v>0</v>
      </c>
      <c r="AV26" s="4">
        <f t="shared" si="9"/>
        <v>0</v>
      </c>
      <c r="AW26" s="4">
        <f t="shared" si="9"/>
        <v>0</v>
      </c>
      <c r="AX26" s="4">
        <f t="shared" si="9"/>
        <v>0</v>
      </c>
      <c r="AY26" s="4">
        <f t="shared" si="9"/>
        <v>0</v>
      </c>
      <c r="AZ26" s="4">
        <f t="shared" si="9"/>
        <v>0</v>
      </c>
      <c r="BA26" s="95">
        <f t="shared" si="9"/>
        <v>0</v>
      </c>
      <c r="BB26" s="96"/>
      <c r="BC26" s="96"/>
    </row>
    <row r="27" spans="1:55" s="97" customFormat="1" ht="24.95" customHeight="1" x14ac:dyDescent="0.2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3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 t="shared" si="8"/>
        <v>0</v>
      </c>
      <c r="AN27" s="94">
        <f t="shared" si="9"/>
        <v>0</v>
      </c>
      <c r="AO27" s="4">
        <f t="shared" si="9"/>
        <v>0</v>
      </c>
      <c r="AP27" s="4">
        <f t="shared" si="9"/>
        <v>0</v>
      </c>
      <c r="AQ27" s="4">
        <f t="shared" si="9"/>
        <v>0</v>
      </c>
      <c r="AR27" s="4">
        <f t="shared" si="9"/>
        <v>0</v>
      </c>
      <c r="AS27" s="4">
        <f t="shared" si="9"/>
        <v>0</v>
      </c>
      <c r="AT27" s="4">
        <f t="shared" si="9"/>
        <v>0</v>
      </c>
      <c r="AU27" s="4">
        <f t="shared" si="9"/>
        <v>0</v>
      </c>
      <c r="AV27" s="4">
        <f t="shared" si="9"/>
        <v>0</v>
      </c>
      <c r="AW27" s="4">
        <f t="shared" si="9"/>
        <v>0</v>
      </c>
      <c r="AX27" s="4">
        <f t="shared" si="9"/>
        <v>0</v>
      </c>
      <c r="AY27" s="4">
        <f t="shared" si="9"/>
        <v>0</v>
      </c>
      <c r="AZ27" s="4">
        <f t="shared" si="9"/>
        <v>0</v>
      </c>
      <c r="BA27" s="95">
        <f t="shared" si="9"/>
        <v>0</v>
      </c>
      <c r="BB27" s="96"/>
      <c r="BC27" s="96"/>
    </row>
    <row r="28" spans="1:55" s="97" customFormat="1" ht="24.95" customHeight="1" x14ac:dyDescent="0.2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3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130"/>
      <c r="AK28" s="82"/>
      <c r="AL28" s="4">
        <f t="shared" si="3"/>
        <v>0</v>
      </c>
      <c r="AM28" s="5">
        <f t="shared" si="8"/>
        <v>0</v>
      </c>
      <c r="AN28" s="94">
        <f t="shared" si="9"/>
        <v>0</v>
      </c>
      <c r="AO28" s="4">
        <f t="shared" si="9"/>
        <v>0</v>
      </c>
      <c r="AP28" s="4">
        <f t="shared" si="9"/>
        <v>0</v>
      </c>
      <c r="AQ28" s="4">
        <f t="shared" si="9"/>
        <v>0</v>
      </c>
      <c r="AR28" s="4">
        <f t="shared" si="9"/>
        <v>0</v>
      </c>
      <c r="AS28" s="4">
        <f t="shared" si="9"/>
        <v>0</v>
      </c>
      <c r="AT28" s="4">
        <f t="shared" si="9"/>
        <v>0</v>
      </c>
      <c r="AU28" s="4">
        <f t="shared" si="9"/>
        <v>0</v>
      </c>
      <c r="AV28" s="4">
        <f t="shared" si="9"/>
        <v>0</v>
      </c>
      <c r="AW28" s="4">
        <f t="shared" si="9"/>
        <v>0</v>
      </c>
      <c r="AX28" s="4">
        <f t="shared" si="9"/>
        <v>0</v>
      </c>
      <c r="AY28" s="4">
        <f t="shared" si="9"/>
        <v>0</v>
      </c>
      <c r="AZ28" s="4">
        <f t="shared" si="9"/>
        <v>0</v>
      </c>
      <c r="BA28" s="95">
        <f t="shared" si="9"/>
        <v>0</v>
      </c>
      <c r="BB28" s="96"/>
      <c r="BC28" s="96"/>
    </row>
    <row r="29" spans="1:55" s="97" customFormat="1" ht="24.95" customHeight="1" x14ac:dyDescent="0.2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3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si="8"/>
        <v>0</v>
      </c>
      <c r="AN29" s="94">
        <f t="shared" si="9"/>
        <v>0</v>
      </c>
      <c r="AO29" s="4">
        <f t="shared" si="9"/>
        <v>0</v>
      </c>
      <c r="AP29" s="4">
        <f t="shared" si="9"/>
        <v>0</v>
      </c>
      <c r="AQ29" s="4">
        <f t="shared" si="9"/>
        <v>0</v>
      </c>
      <c r="AR29" s="4">
        <f t="shared" si="9"/>
        <v>0</v>
      </c>
      <c r="AS29" s="4">
        <f t="shared" si="9"/>
        <v>0</v>
      </c>
      <c r="AT29" s="4">
        <f t="shared" si="9"/>
        <v>0</v>
      </c>
      <c r="AU29" s="4">
        <f t="shared" si="9"/>
        <v>0</v>
      </c>
      <c r="AV29" s="4">
        <f t="shared" si="9"/>
        <v>0</v>
      </c>
      <c r="AW29" s="4">
        <f t="shared" si="9"/>
        <v>0</v>
      </c>
      <c r="AX29" s="4">
        <f t="shared" si="9"/>
        <v>0</v>
      </c>
      <c r="AY29" s="4">
        <f t="shared" si="9"/>
        <v>0</v>
      </c>
      <c r="AZ29" s="4">
        <f t="shared" si="9"/>
        <v>0</v>
      </c>
      <c r="BA29" s="95">
        <f t="shared" si="9"/>
        <v>0</v>
      </c>
      <c r="BB29" s="96"/>
      <c r="BC29" s="96"/>
    </row>
    <row r="30" spans="1:55" s="97" customFormat="1" ht="24.95" customHeight="1" x14ac:dyDescent="0.2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3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8"/>
        <v>0</v>
      </c>
      <c r="AN30" s="94">
        <f t="shared" si="9"/>
        <v>0</v>
      </c>
      <c r="AO30" s="4">
        <f t="shared" si="9"/>
        <v>0</v>
      </c>
      <c r="AP30" s="4">
        <f t="shared" si="9"/>
        <v>0</v>
      </c>
      <c r="AQ30" s="4">
        <f t="shared" si="9"/>
        <v>0</v>
      </c>
      <c r="AR30" s="4">
        <f t="shared" si="9"/>
        <v>0</v>
      </c>
      <c r="AS30" s="4">
        <f t="shared" si="9"/>
        <v>0</v>
      </c>
      <c r="AT30" s="4">
        <f t="shared" si="9"/>
        <v>0</v>
      </c>
      <c r="AU30" s="4">
        <f t="shared" si="9"/>
        <v>0</v>
      </c>
      <c r="AV30" s="4">
        <f t="shared" si="9"/>
        <v>0</v>
      </c>
      <c r="AW30" s="4">
        <f t="shared" si="9"/>
        <v>0</v>
      </c>
      <c r="AX30" s="4">
        <f t="shared" si="9"/>
        <v>0</v>
      </c>
      <c r="AY30" s="4">
        <f t="shared" si="9"/>
        <v>0</v>
      </c>
      <c r="AZ30" s="4">
        <f t="shared" si="9"/>
        <v>0</v>
      </c>
      <c r="BA30" s="95">
        <f t="shared" si="9"/>
        <v>0</v>
      </c>
      <c r="BB30" s="96"/>
      <c r="BC30" s="96"/>
    </row>
    <row r="31" spans="1:55" s="97" customFormat="1" ht="24.95" customHeight="1" x14ac:dyDescent="0.2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3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8"/>
        <v>0</v>
      </c>
      <c r="AN31" s="94">
        <f t="shared" si="9"/>
        <v>0</v>
      </c>
      <c r="AO31" s="4">
        <f t="shared" si="9"/>
        <v>0</v>
      </c>
      <c r="AP31" s="4">
        <f t="shared" si="9"/>
        <v>0</v>
      </c>
      <c r="AQ31" s="4">
        <f t="shared" si="9"/>
        <v>0</v>
      </c>
      <c r="AR31" s="4">
        <f t="shared" si="9"/>
        <v>0</v>
      </c>
      <c r="AS31" s="4">
        <f t="shared" si="9"/>
        <v>0</v>
      </c>
      <c r="AT31" s="4">
        <f t="shared" si="9"/>
        <v>0</v>
      </c>
      <c r="AU31" s="4">
        <f t="shared" si="9"/>
        <v>0</v>
      </c>
      <c r="AV31" s="4">
        <f t="shared" si="9"/>
        <v>0</v>
      </c>
      <c r="AW31" s="4">
        <f t="shared" si="9"/>
        <v>0</v>
      </c>
      <c r="AX31" s="4">
        <f t="shared" si="9"/>
        <v>0</v>
      </c>
      <c r="AY31" s="4">
        <f t="shared" si="9"/>
        <v>0</v>
      </c>
      <c r="AZ31" s="4">
        <f t="shared" si="9"/>
        <v>0</v>
      </c>
      <c r="BA31" s="95">
        <f t="shared" si="9"/>
        <v>0</v>
      </c>
      <c r="BB31" s="96"/>
      <c r="BC31" s="96"/>
    </row>
    <row r="32" spans="1:55" s="97" customFormat="1" ht="24.95" customHeight="1" x14ac:dyDescent="0.2">
      <c r="A32" s="39">
        <f t="shared" si="6"/>
        <v>27</v>
      </c>
      <c r="B32" s="51"/>
      <c r="C32" s="52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3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8"/>
        <v>0</v>
      </c>
      <c r="AN32" s="94">
        <f t="shared" si="9"/>
        <v>0</v>
      </c>
      <c r="AO32" s="4">
        <f t="shared" si="9"/>
        <v>0</v>
      </c>
      <c r="AP32" s="4">
        <f t="shared" si="9"/>
        <v>0</v>
      </c>
      <c r="AQ32" s="4">
        <f t="shared" si="9"/>
        <v>0</v>
      </c>
      <c r="AR32" s="4">
        <f t="shared" si="9"/>
        <v>0</v>
      </c>
      <c r="AS32" s="4">
        <f t="shared" si="9"/>
        <v>0</v>
      </c>
      <c r="AT32" s="4">
        <f t="shared" si="9"/>
        <v>0</v>
      </c>
      <c r="AU32" s="4">
        <f t="shared" si="9"/>
        <v>0</v>
      </c>
      <c r="AV32" s="4">
        <f t="shared" si="9"/>
        <v>0</v>
      </c>
      <c r="AW32" s="4">
        <f t="shared" si="9"/>
        <v>0</v>
      </c>
      <c r="AX32" s="4">
        <f t="shared" si="9"/>
        <v>0</v>
      </c>
      <c r="AY32" s="4">
        <f t="shared" si="9"/>
        <v>0</v>
      </c>
      <c r="AZ32" s="4">
        <f t="shared" si="9"/>
        <v>0</v>
      </c>
      <c r="BA32" s="95">
        <f t="shared" si="9"/>
        <v>0</v>
      </c>
      <c r="BB32" s="96"/>
      <c r="BC32" s="96"/>
    </row>
    <row r="33" spans="1:55" s="97" customFormat="1" ht="24.95" customHeight="1" x14ac:dyDescent="0.2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3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 t="shared" si="9"/>
        <v>0</v>
      </c>
      <c r="AO33" s="4">
        <f t="shared" si="9"/>
        <v>0</v>
      </c>
      <c r="AP33" s="4">
        <f t="shared" si="9"/>
        <v>0</v>
      </c>
      <c r="AQ33" s="4">
        <f t="shared" si="9"/>
        <v>0</v>
      </c>
      <c r="AR33" s="4">
        <f t="shared" si="9"/>
        <v>0</v>
      </c>
      <c r="AS33" s="4">
        <f t="shared" si="9"/>
        <v>0</v>
      </c>
      <c r="AT33" s="4">
        <f t="shared" si="9"/>
        <v>0</v>
      </c>
      <c r="AU33" s="4">
        <f t="shared" si="9"/>
        <v>0</v>
      </c>
      <c r="AV33" s="4">
        <f t="shared" si="9"/>
        <v>0</v>
      </c>
      <c r="AW33" s="4">
        <f t="shared" si="9"/>
        <v>0</v>
      </c>
      <c r="AX33" s="4">
        <f t="shared" si="9"/>
        <v>0</v>
      </c>
      <c r="AY33" s="4">
        <f t="shared" si="9"/>
        <v>0</v>
      </c>
      <c r="AZ33" s="4">
        <f t="shared" si="9"/>
        <v>0</v>
      </c>
      <c r="BA33" s="95">
        <f t="shared" si="9"/>
        <v>0</v>
      </c>
      <c r="BB33" s="96"/>
      <c r="BC33" s="96"/>
    </row>
    <row r="34" spans="1:55" s="97" customFormat="1" ht="24.95" customHeight="1" x14ac:dyDescent="0.2">
      <c r="A34" s="39">
        <f t="shared" si="6"/>
        <v>29</v>
      </c>
      <c r="B34" s="51"/>
      <c r="C34" s="52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3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si="9"/>
        <v>0</v>
      </c>
      <c r="AO34" s="4">
        <f t="shared" si="9"/>
        <v>0</v>
      </c>
      <c r="AP34" s="4">
        <f t="shared" si="9"/>
        <v>0</v>
      </c>
      <c r="AQ34" s="4">
        <f t="shared" si="9"/>
        <v>0</v>
      </c>
      <c r="AR34" s="4">
        <f t="shared" si="9"/>
        <v>0</v>
      </c>
      <c r="AS34" s="4">
        <f t="shared" si="9"/>
        <v>0</v>
      </c>
      <c r="AT34" s="4">
        <f t="shared" si="9"/>
        <v>0</v>
      </c>
      <c r="AU34" s="4">
        <f t="shared" si="9"/>
        <v>0</v>
      </c>
      <c r="AV34" s="4">
        <f t="shared" si="9"/>
        <v>0</v>
      </c>
      <c r="AW34" s="4">
        <f t="shared" si="9"/>
        <v>0</v>
      </c>
      <c r="AX34" s="4">
        <f t="shared" si="9"/>
        <v>0</v>
      </c>
      <c r="AY34" s="4">
        <f t="shared" si="9"/>
        <v>0</v>
      </c>
      <c r="AZ34" s="4">
        <f t="shared" si="9"/>
        <v>0</v>
      </c>
      <c r="BA34" s="95">
        <f t="shared" si="9"/>
        <v>0</v>
      </c>
      <c r="BB34" s="96"/>
      <c r="BC34" s="96"/>
    </row>
    <row r="35" spans="1:55" s="97" customFormat="1" ht="24.95" customHeight="1" x14ac:dyDescent="0.2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3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8"/>
        <v>0</v>
      </c>
      <c r="AN35" s="94">
        <f t="shared" si="9"/>
        <v>0</v>
      </c>
      <c r="AO35" s="4">
        <f t="shared" si="9"/>
        <v>0</v>
      </c>
      <c r="AP35" s="4">
        <f t="shared" si="9"/>
        <v>0</v>
      </c>
      <c r="AQ35" s="4">
        <f t="shared" si="9"/>
        <v>0</v>
      </c>
      <c r="AR35" s="4">
        <f t="shared" si="9"/>
        <v>0</v>
      </c>
      <c r="AS35" s="4">
        <f t="shared" si="9"/>
        <v>0</v>
      </c>
      <c r="AT35" s="4">
        <f t="shared" si="9"/>
        <v>0</v>
      </c>
      <c r="AU35" s="4">
        <f t="shared" si="9"/>
        <v>0</v>
      </c>
      <c r="AV35" s="4">
        <f t="shared" si="9"/>
        <v>0</v>
      </c>
      <c r="AW35" s="4">
        <f t="shared" si="9"/>
        <v>0</v>
      </c>
      <c r="AX35" s="4">
        <f t="shared" si="9"/>
        <v>0</v>
      </c>
      <c r="AY35" s="4">
        <f t="shared" si="9"/>
        <v>0</v>
      </c>
      <c r="AZ35" s="4">
        <f t="shared" si="9"/>
        <v>0</v>
      </c>
      <c r="BA35" s="95">
        <f t="shared" si="9"/>
        <v>0</v>
      </c>
      <c r="BB35" s="96"/>
      <c r="BC35" s="96"/>
    </row>
    <row r="36" spans="1:55" s="97" customFormat="1" ht="24.95" customHeight="1" thickBot="1" x14ac:dyDescent="0.25">
      <c r="A36" s="39">
        <f t="shared" si="6"/>
        <v>31</v>
      </c>
      <c r="B36" s="51"/>
      <c r="C36" s="56"/>
      <c r="D36" s="57"/>
      <c r="E36" s="57"/>
      <c r="F36" s="58"/>
      <c r="G36" s="57"/>
      <c r="H36" s="39" t="str">
        <f t="shared" si="0"/>
        <v>Non</v>
      </c>
      <c r="I36" s="14">
        <f t="shared" si="1"/>
        <v>0</v>
      </c>
      <c r="J36" s="117"/>
      <c r="K36" s="143">
        <f t="shared" si="2"/>
        <v>0</v>
      </c>
      <c r="L36" s="15"/>
      <c r="M36" s="16"/>
      <c r="N36" s="54"/>
      <c r="O36" s="16"/>
      <c r="P36" s="54"/>
      <c r="Q36" s="55"/>
      <c r="R36" s="59"/>
      <c r="S36" s="16"/>
      <c r="T36" s="59"/>
      <c r="U36" s="55"/>
      <c r="V36" s="59"/>
      <c r="W36" s="16"/>
      <c r="X36" s="59"/>
      <c r="Y36" s="16"/>
      <c r="Z36" s="59"/>
      <c r="AA36" s="55"/>
      <c r="AB36" s="59"/>
      <c r="AC36" s="16"/>
      <c r="AD36" s="54"/>
      <c r="AE36" s="55"/>
      <c r="AF36" s="59"/>
      <c r="AG36" s="16"/>
      <c r="AH36" s="59"/>
      <c r="AI36" s="16"/>
      <c r="AJ36" s="55"/>
      <c r="AK36" s="82"/>
      <c r="AL36" s="4">
        <f t="shared" si="3"/>
        <v>0</v>
      </c>
      <c r="AM36" s="5">
        <f>COUNTA(L36:AK36)</f>
        <v>0</v>
      </c>
      <c r="AN36" s="94">
        <f t="shared" si="9"/>
        <v>0</v>
      </c>
      <c r="AO36" s="4">
        <f t="shared" si="9"/>
        <v>0</v>
      </c>
      <c r="AP36" s="4">
        <f t="shared" si="9"/>
        <v>0</v>
      </c>
      <c r="AQ36" s="4">
        <f t="shared" si="9"/>
        <v>0</v>
      </c>
      <c r="AR36" s="4">
        <f t="shared" si="9"/>
        <v>0</v>
      </c>
      <c r="AS36" s="4">
        <f t="shared" si="9"/>
        <v>0</v>
      </c>
      <c r="AT36" s="4">
        <f t="shared" si="9"/>
        <v>0</v>
      </c>
      <c r="AU36" s="4">
        <f t="shared" si="9"/>
        <v>0</v>
      </c>
      <c r="AV36" s="4">
        <f t="shared" si="9"/>
        <v>0</v>
      </c>
      <c r="AW36" s="4">
        <f t="shared" si="9"/>
        <v>0</v>
      </c>
      <c r="AX36" s="4">
        <f t="shared" si="9"/>
        <v>0</v>
      </c>
      <c r="AY36" s="4">
        <f t="shared" si="9"/>
        <v>0</v>
      </c>
      <c r="AZ36" s="4">
        <f t="shared" si="9"/>
        <v>0</v>
      </c>
      <c r="BA36" s="95">
        <f t="shared" si="9"/>
        <v>0</v>
      </c>
      <c r="BB36" s="96"/>
      <c r="BC36" s="96"/>
    </row>
    <row r="37" spans="1:55" s="97" customFormat="1" ht="24.95" customHeight="1" thickBot="1" x14ac:dyDescent="0.25">
      <c r="A37" s="84"/>
      <c r="B37" s="85"/>
      <c r="C37" s="86" t="s">
        <v>6</v>
      </c>
      <c r="D37" s="86"/>
      <c r="E37" s="86"/>
      <c r="F37" s="86"/>
      <c r="G37" s="86"/>
      <c r="H37" s="85"/>
      <c r="I37" s="13"/>
      <c r="J37" s="85"/>
      <c r="K37" s="144"/>
      <c r="L37" s="87">
        <f>COUNT(L$6:L36)</f>
        <v>1</v>
      </c>
      <c r="M37" s="88">
        <f>COUNT(M$6:M36)</f>
        <v>1</v>
      </c>
      <c r="N37" s="89">
        <f>COUNT(N$6:N36)</f>
        <v>1</v>
      </c>
      <c r="O37" s="88">
        <f>COUNT(O$6:O36)</f>
        <v>1</v>
      </c>
      <c r="P37" s="89">
        <f>COUNT(P$6:P36)</f>
        <v>0</v>
      </c>
      <c r="Q37" s="90">
        <f>COUNT(Q$6:Q36)</f>
        <v>0</v>
      </c>
      <c r="R37" s="91">
        <f>COUNT(R$6:R36)</f>
        <v>0</v>
      </c>
      <c r="S37" s="88">
        <f>COUNT(S$6:S36)</f>
        <v>0</v>
      </c>
      <c r="T37" s="91">
        <f>COUNT(T$6:T36)</f>
        <v>0</v>
      </c>
      <c r="U37" s="90">
        <f>COUNT(U$6:U36)</f>
        <v>0</v>
      </c>
      <c r="V37" s="91">
        <f>COUNT(V$6:V36)</f>
        <v>0</v>
      </c>
      <c r="W37" s="88">
        <f>COUNT(W$6:W36)</f>
        <v>0</v>
      </c>
      <c r="X37" s="91">
        <f>COUNT(X$6:X36)</f>
        <v>0</v>
      </c>
      <c r="Y37" s="88">
        <f>COUNT(Y$6:Y36)</f>
        <v>0</v>
      </c>
      <c r="Z37" s="91">
        <f>COUNT(Z$6:Z36)</f>
        <v>0</v>
      </c>
      <c r="AA37" s="90">
        <f>COUNT(AA$6:AA36)</f>
        <v>0</v>
      </c>
      <c r="AB37" s="91">
        <f>COUNT(AB$6:AB36)</f>
        <v>0</v>
      </c>
      <c r="AC37" s="88">
        <f>COUNT(AC$6:AC36)</f>
        <v>0</v>
      </c>
      <c r="AD37" s="89">
        <f>COUNT(AD$6:AD36)</f>
        <v>0</v>
      </c>
      <c r="AE37" s="90">
        <f>COUNT(AE$6:AE36)</f>
        <v>0</v>
      </c>
      <c r="AF37" s="91">
        <f>COUNT(AF$6:AF36)</f>
        <v>0</v>
      </c>
      <c r="AG37" s="88">
        <f>COUNT(AG$6:AG36)</f>
        <v>0</v>
      </c>
      <c r="AH37" s="91">
        <f>COUNT(AH$6:AH36)</f>
        <v>0</v>
      </c>
      <c r="AI37" s="88">
        <f>COUNT(AI$6:AI36)</f>
        <v>0</v>
      </c>
      <c r="AJ37" s="90">
        <f>COUNT(AJ$6:AJ36)</f>
        <v>1</v>
      </c>
      <c r="AK37" s="92"/>
      <c r="AL37" s="4"/>
      <c r="AM37" s="5"/>
      <c r="AN37" s="125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7"/>
      <c r="BB37" s="96"/>
      <c r="BC37" s="96"/>
    </row>
    <row r="38" spans="1:55" ht="23.25" customHeight="1" x14ac:dyDescent="0.25">
      <c r="A38" s="11"/>
      <c r="B38" s="40"/>
      <c r="D38" s="42"/>
      <c r="E38" s="42"/>
      <c r="F38" s="9" t="s">
        <v>15</v>
      </c>
      <c r="G38" s="43">
        <f>Nbcourse</f>
        <v>5</v>
      </c>
      <c r="I38" s="44"/>
      <c r="J38" s="11"/>
      <c r="K38" s="11"/>
      <c r="M38" s="45"/>
      <c r="N38" s="5"/>
      <c r="O38" s="5"/>
      <c r="T38" s="46"/>
      <c r="U38" s="5"/>
      <c r="V38" s="5"/>
      <c r="W38" s="5"/>
      <c r="X38" s="9" t="s">
        <v>16</v>
      </c>
      <c r="Y38" s="10">
        <f>classé/2</f>
        <v>2</v>
      </c>
      <c r="Z38" s="46" t="s">
        <v>17</v>
      </c>
      <c r="AA38" s="5"/>
      <c r="AB38" s="5"/>
      <c r="AC38" s="5"/>
      <c r="AD38" s="5"/>
      <c r="AE38" s="5"/>
      <c r="AF38" s="9"/>
      <c r="AG38" s="10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 x14ac:dyDescent="0.2">
      <c r="A39" s="11"/>
      <c r="B39" s="11"/>
      <c r="C39" s="42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 x14ac:dyDescent="0.2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 x14ac:dyDescent="0.2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  <row r="42" spans="1:55" x14ac:dyDescent="0.2">
      <c r="A42" s="11"/>
      <c r="B42" s="11"/>
      <c r="C42" s="48"/>
      <c r="D42" s="42"/>
      <c r="E42" s="42"/>
      <c r="F42" s="42"/>
      <c r="G42" s="42"/>
      <c r="H42" s="11"/>
      <c r="I42" s="44"/>
      <c r="J42" s="11"/>
      <c r="K42" s="11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47"/>
      <c r="AL42" s="47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42"/>
      <c r="BC42" s="42"/>
    </row>
  </sheetData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6" xr:uid="{00000000-0002-0000-0600-000000000000}">
      <formula1>$BC$6:$BC$20</formula1>
    </dataValidation>
  </dataValidations>
  <printOptions horizontalCentered="1"/>
  <pageMargins left="0.78740157480314965" right="0.78740157480314965" top="0.28999999999999998" bottom="0.39370078740157483" header="0.17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3</xdr:col>
                    <xdr:colOff>885825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>
    <pageSetUpPr fitToPage="1"/>
  </sheetPr>
  <dimension ref="A1:BC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G10" sqref="G10"/>
    </sheetView>
  </sheetViews>
  <sheetFormatPr baseColWidth="10" defaultRowHeight="12.75" x14ac:dyDescent="0.2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5" s="18" customFormat="1" ht="35.25" customHeight="1" x14ac:dyDescent="0.2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43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5" s="100" customFormat="1" ht="9" customHeight="1" thickBot="1" x14ac:dyDescent="0.45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470" t="s">
        <v>10</v>
      </c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</row>
    <row r="3" spans="1:55" s="104" customFormat="1" ht="66" customHeight="1" x14ac:dyDescent="0.2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476" t="s">
        <v>21</v>
      </c>
      <c r="K3" s="480" t="s">
        <v>24</v>
      </c>
      <c r="L3" s="479">
        <v>42806</v>
      </c>
      <c r="M3" s="474"/>
      <c r="N3" s="474">
        <v>42911</v>
      </c>
      <c r="O3" s="474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4">
        <v>43009</v>
      </c>
      <c r="AK3" s="475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  <c r="BC3" s="25"/>
    </row>
    <row r="4" spans="1:55" s="109" customFormat="1" ht="16.5" customHeight="1" thickBot="1" x14ac:dyDescent="0.25">
      <c r="A4" s="80"/>
      <c r="B4" s="28"/>
      <c r="C4" s="29"/>
      <c r="D4" s="30"/>
      <c r="E4" s="30"/>
      <c r="F4" s="31"/>
      <c r="G4" s="30"/>
      <c r="H4" s="32"/>
      <c r="I4" s="33"/>
      <c r="J4" s="477"/>
      <c r="K4" s="481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  <c r="BC4" s="105"/>
    </row>
    <row r="5" spans="1:55" s="109" customFormat="1" ht="16.5" customHeight="1" thickBot="1" x14ac:dyDescent="0.25">
      <c r="A5" s="136"/>
      <c r="B5" s="137"/>
      <c r="C5" s="138"/>
      <c r="D5" s="139" t="s">
        <v>23</v>
      </c>
      <c r="E5" s="139"/>
      <c r="F5" s="140"/>
      <c r="G5" s="139"/>
      <c r="H5" s="141"/>
      <c r="I5" s="142"/>
      <c r="J5" s="478"/>
      <c r="K5" s="482"/>
      <c r="L5" s="134" t="s">
        <v>170</v>
      </c>
      <c r="M5" s="133"/>
      <c r="N5" s="134" t="s">
        <v>170</v>
      </c>
      <c r="O5" s="133"/>
      <c r="P5" s="132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2"/>
      <c r="AC5" s="133"/>
      <c r="AD5" s="134"/>
      <c r="AE5" s="133"/>
      <c r="AF5" s="134"/>
      <c r="AG5" s="133"/>
      <c r="AH5" s="132"/>
      <c r="AI5" s="133"/>
      <c r="AJ5" s="134" t="s">
        <v>170</v>
      </c>
      <c r="AK5" s="135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  <c r="BC5" s="105"/>
    </row>
    <row r="6" spans="1:55" s="97" customFormat="1" ht="24.95" customHeight="1" x14ac:dyDescent="0.2">
      <c r="A6" s="110">
        <v>1</v>
      </c>
      <c r="B6" s="111"/>
      <c r="C6" s="112"/>
      <c r="D6" s="8" t="s">
        <v>170</v>
      </c>
      <c r="E6" s="8" t="s">
        <v>171</v>
      </c>
      <c r="F6" s="58"/>
      <c r="G6" s="148" t="s">
        <v>27</v>
      </c>
      <c r="H6" s="39" t="str">
        <f t="shared" ref="H6:H26" si="0">IF(COUNTA(AK6)&gt;0,IF(COUNTA(L6:AK6)&lt;classé,"Non","Oui"),"Non")</f>
        <v>Oui</v>
      </c>
      <c r="I6" s="115">
        <f t="shared" ref="I6:I26" si="1">SUM(L6:AK6)-SUM(AN6:BA6)+K6</f>
        <v>244</v>
      </c>
      <c r="J6" s="116"/>
      <c r="K6" s="146">
        <f t="shared" ref="K6:K26" si="2">COUNTIF(L$5:AK$5,$D6)*4</f>
        <v>12</v>
      </c>
      <c r="L6" s="118">
        <v>50</v>
      </c>
      <c r="M6" s="119">
        <v>50</v>
      </c>
      <c r="N6" s="120">
        <v>32</v>
      </c>
      <c r="O6" s="119">
        <v>50</v>
      </c>
      <c r="P6" s="120"/>
      <c r="Q6" s="121"/>
      <c r="R6" s="120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0"/>
      <c r="AG6" s="121"/>
      <c r="AH6" s="122"/>
      <c r="AI6" s="119"/>
      <c r="AJ6" s="121">
        <v>20</v>
      </c>
      <c r="AK6" s="123">
        <v>50</v>
      </c>
      <c r="AL6" s="4">
        <f t="shared" ref="AL6:AL26" si="3">MAX(L6:AK6)</f>
        <v>50</v>
      </c>
      <c r="AM6" s="5">
        <f t="shared" ref="AM6:AM26" si="4">COUNTA(L6:AK6)</f>
        <v>6</v>
      </c>
      <c r="AN6" s="94">
        <f t="shared" ref="AN6:BA15" si="5">IF($AM6&gt;Nbcourse+AN$3-1-$J6,LARGE($L6:$AK6,Nbcourse+AN$3-$J6),0)</f>
        <v>20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  <c r="BC6" s="96"/>
    </row>
    <row r="7" spans="1:55" s="97" customFormat="1" ht="24.95" customHeight="1" x14ac:dyDescent="0.2">
      <c r="A7" s="39">
        <f t="shared" ref="A7:A35" si="6">A6+1</f>
        <v>2</v>
      </c>
      <c r="B7" s="51"/>
      <c r="C7" s="52"/>
      <c r="D7" s="148" t="s">
        <v>172</v>
      </c>
      <c r="E7" s="57" t="s">
        <v>173</v>
      </c>
      <c r="F7" s="58"/>
      <c r="G7" s="148" t="s">
        <v>27</v>
      </c>
      <c r="H7" s="39" t="str">
        <f t="shared" si="0"/>
        <v>Oui</v>
      </c>
      <c r="I7" s="14">
        <f t="shared" si="1"/>
        <v>202</v>
      </c>
      <c r="J7" s="117"/>
      <c r="K7" s="143">
        <f t="shared" si="2"/>
        <v>0</v>
      </c>
      <c r="L7" s="15">
        <v>40</v>
      </c>
      <c r="M7" s="16">
        <v>40</v>
      </c>
      <c r="N7" s="54">
        <v>26</v>
      </c>
      <c r="O7" s="16">
        <v>32</v>
      </c>
      <c r="P7" s="54"/>
      <c r="Q7" s="55"/>
      <c r="R7" s="59"/>
      <c r="S7" s="16"/>
      <c r="T7" s="59"/>
      <c r="U7" s="55"/>
      <c r="V7" s="59"/>
      <c r="W7" s="16"/>
      <c r="X7" s="59"/>
      <c r="Y7" s="16"/>
      <c r="Z7" s="59"/>
      <c r="AA7" s="55"/>
      <c r="AB7" s="59"/>
      <c r="AC7" s="16"/>
      <c r="AD7" s="54"/>
      <c r="AE7" s="55"/>
      <c r="AF7" s="54"/>
      <c r="AG7" s="55"/>
      <c r="AH7" s="59"/>
      <c r="AI7" s="16"/>
      <c r="AJ7" s="55">
        <v>50</v>
      </c>
      <c r="AK7" s="82">
        <v>40</v>
      </c>
      <c r="AL7" s="4">
        <f t="shared" si="3"/>
        <v>50</v>
      </c>
      <c r="AM7" s="5">
        <f t="shared" si="4"/>
        <v>6</v>
      </c>
      <c r="AN7" s="94">
        <f t="shared" si="5"/>
        <v>26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  <c r="BC7" s="96"/>
    </row>
    <row r="8" spans="1:55" s="97" customFormat="1" ht="24.95" customHeight="1" x14ac:dyDescent="0.2">
      <c r="A8" s="39">
        <f t="shared" si="6"/>
        <v>3</v>
      </c>
      <c r="B8" s="51"/>
      <c r="C8" s="52"/>
      <c r="D8" s="57" t="s">
        <v>268</v>
      </c>
      <c r="E8" s="57" t="s">
        <v>269</v>
      </c>
      <c r="F8" s="58"/>
      <c r="G8" s="57" t="s">
        <v>27</v>
      </c>
      <c r="H8" s="39" t="str">
        <f t="shared" si="0"/>
        <v>Oui</v>
      </c>
      <c r="I8" s="14">
        <f t="shared" si="1"/>
        <v>72</v>
      </c>
      <c r="J8" s="117"/>
      <c r="K8" s="143">
        <f t="shared" si="2"/>
        <v>0</v>
      </c>
      <c r="L8" s="15"/>
      <c r="M8" s="16"/>
      <c r="N8" s="54">
        <v>14</v>
      </c>
      <c r="O8" s="16">
        <v>10</v>
      </c>
      <c r="P8" s="65"/>
      <c r="Q8" s="66"/>
      <c r="R8" s="59"/>
      <c r="S8" s="16"/>
      <c r="T8" s="59"/>
      <c r="U8" s="55"/>
      <c r="V8" s="59"/>
      <c r="W8" s="16"/>
      <c r="X8" s="59"/>
      <c r="Y8" s="16"/>
      <c r="Z8" s="59"/>
      <c r="AA8" s="55"/>
      <c r="AB8" s="59"/>
      <c r="AC8" s="16"/>
      <c r="AD8" s="54"/>
      <c r="AE8" s="55"/>
      <c r="AF8" s="59"/>
      <c r="AG8" s="16"/>
      <c r="AH8" s="59"/>
      <c r="AI8" s="16"/>
      <c r="AJ8" s="469">
        <v>26</v>
      </c>
      <c r="AK8" s="82">
        <v>22</v>
      </c>
      <c r="AL8" s="4">
        <f t="shared" si="3"/>
        <v>26</v>
      </c>
      <c r="AM8" s="5">
        <f t="shared" si="4"/>
        <v>4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  <c r="BC8" s="96"/>
    </row>
    <row r="9" spans="1:55" s="97" customFormat="1" ht="24.95" customHeight="1" x14ac:dyDescent="0.2">
      <c r="A9" s="39">
        <f t="shared" si="6"/>
        <v>4</v>
      </c>
      <c r="B9" s="51"/>
      <c r="C9" s="56"/>
      <c r="D9" s="57" t="s">
        <v>263</v>
      </c>
      <c r="E9" s="57" t="s">
        <v>264</v>
      </c>
      <c r="F9" s="58"/>
      <c r="G9" s="57" t="s">
        <v>26</v>
      </c>
      <c r="H9" s="39" t="str">
        <f t="shared" si="0"/>
        <v>Oui</v>
      </c>
      <c r="I9" s="14">
        <f t="shared" si="1"/>
        <v>72</v>
      </c>
      <c r="J9" s="117"/>
      <c r="K9" s="143">
        <f t="shared" si="2"/>
        <v>0</v>
      </c>
      <c r="L9" s="15"/>
      <c r="M9" s="16"/>
      <c r="N9" s="54">
        <v>16</v>
      </c>
      <c r="O9" s="16">
        <v>14</v>
      </c>
      <c r="P9" s="54"/>
      <c r="Q9" s="55"/>
      <c r="R9" s="59"/>
      <c r="S9" s="16"/>
      <c r="T9" s="59"/>
      <c r="U9" s="55"/>
      <c r="V9" s="59"/>
      <c r="W9" s="16"/>
      <c r="X9" s="59"/>
      <c r="Y9" s="16"/>
      <c r="Z9" s="59"/>
      <c r="AA9" s="55"/>
      <c r="AB9" s="59"/>
      <c r="AC9" s="16"/>
      <c r="AD9" s="54"/>
      <c r="AE9" s="55"/>
      <c r="AF9" s="59"/>
      <c r="AG9" s="16"/>
      <c r="AH9" s="59"/>
      <c r="AI9" s="16"/>
      <c r="AJ9" s="55">
        <v>22</v>
      </c>
      <c r="AK9" s="82">
        <v>20</v>
      </c>
      <c r="AL9" s="4">
        <f t="shared" si="3"/>
        <v>22</v>
      </c>
      <c r="AM9" s="5">
        <f t="shared" si="4"/>
        <v>4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  <c r="BC9" s="96"/>
    </row>
    <row r="10" spans="1:55" s="97" customFormat="1" ht="24.95" customHeight="1" x14ac:dyDescent="0.2">
      <c r="A10" s="39">
        <f t="shared" si="6"/>
        <v>5</v>
      </c>
      <c r="B10" s="51"/>
      <c r="C10" s="52"/>
      <c r="D10" s="57" t="s">
        <v>251</v>
      </c>
      <c r="E10" s="8" t="s">
        <v>252</v>
      </c>
      <c r="F10" s="53"/>
      <c r="G10" s="8" t="s">
        <v>253</v>
      </c>
      <c r="H10" s="39" t="str">
        <f t="shared" si="0"/>
        <v>Oui</v>
      </c>
      <c r="I10" s="14">
        <f t="shared" si="1"/>
        <v>63</v>
      </c>
      <c r="J10" s="117"/>
      <c r="K10" s="143">
        <f t="shared" si="2"/>
        <v>0</v>
      </c>
      <c r="L10" s="15"/>
      <c r="M10" s="16"/>
      <c r="N10" s="54">
        <v>50</v>
      </c>
      <c r="O10" s="16">
        <v>13</v>
      </c>
      <c r="P10" s="54"/>
      <c r="Q10" s="55"/>
      <c r="R10" s="59"/>
      <c r="S10" s="16"/>
      <c r="T10" s="59"/>
      <c r="U10" s="55"/>
      <c r="V10" s="59"/>
      <c r="W10" s="16"/>
      <c r="X10" s="59"/>
      <c r="Y10" s="16"/>
      <c r="Z10" s="59"/>
      <c r="AA10" s="55"/>
      <c r="AB10" s="59"/>
      <c r="AC10" s="16"/>
      <c r="AD10" s="54"/>
      <c r="AE10" s="55"/>
      <c r="AF10" s="59"/>
      <c r="AG10" s="16"/>
      <c r="AH10" s="59"/>
      <c r="AI10" s="16"/>
      <c r="AJ10" s="55">
        <v>0</v>
      </c>
      <c r="AK10" s="82">
        <v>0</v>
      </c>
      <c r="AL10" s="4">
        <f t="shared" si="3"/>
        <v>50</v>
      </c>
      <c r="AM10" s="5">
        <f t="shared" si="4"/>
        <v>4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  <c r="BC10" s="96"/>
    </row>
    <row r="11" spans="1:55" s="97" customFormat="1" ht="24.95" customHeight="1" x14ac:dyDescent="0.2">
      <c r="A11" s="266">
        <f>A10+1</f>
        <v>6</v>
      </c>
      <c r="B11" s="267"/>
      <c r="C11" s="268"/>
      <c r="D11" s="269" t="s">
        <v>254</v>
      </c>
      <c r="E11" s="269" t="s">
        <v>255</v>
      </c>
      <c r="F11" s="270"/>
      <c r="G11" s="294" t="s">
        <v>28</v>
      </c>
      <c r="H11" s="266" t="str">
        <f t="shared" si="0"/>
        <v>Non</v>
      </c>
      <c r="I11" s="271">
        <f t="shared" si="1"/>
        <v>80</v>
      </c>
      <c r="J11" s="272"/>
      <c r="K11" s="272">
        <f t="shared" si="2"/>
        <v>0</v>
      </c>
      <c r="L11" s="273"/>
      <c r="M11" s="274"/>
      <c r="N11" s="275">
        <v>40</v>
      </c>
      <c r="O11" s="274">
        <v>40</v>
      </c>
      <c r="P11" s="275"/>
      <c r="Q11" s="276"/>
      <c r="R11" s="277"/>
      <c r="S11" s="274"/>
      <c r="T11" s="277"/>
      <c r="U11" s="276"/>
      <c r="V11" s="277"/>
      <c r="W11" s="274"/>
      <c r="X11" s="277"/>
      <c r="Y11" s="274"/>
      <c r="Z11" s="277"/>
      <c r="AA11" s="276"/>
      <c r="AB11" s="277"/>
      <c r="AC11" s="274"/>
      <c r="AD11" s="275"/>
      <c r="AE11" s="276"/>
      <c r="AF11" s="277"/>
      <c r="AG11" s="274"/>
      <c r="AH11" s="277"/>
      <c r="AI11" s="274"/>
      <c r="AJ11" s="276"/>
      <c r="AK11" s="278"/>
      <c r="AL11" s="4">
        <f t="shared" si="3"/>
        <v>40</v>
      </c>
      <c r="AM11" s="5">
        <f t="shared" si="4"/>
        <v>2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  <c r="BC11" s="96"/>
    </row>
    <row r="12" spans="1:55" s="97" customFormat="1" ht="24.75" customHeight="1" x14ac:dyDescent="0.2">
      <c r="A12" s="266">
        <f t="shared" si="6"/>
        <v>7</v>
      </c>
      <c r="B12" s="267"/>
      <c r="C12" s="268"/>
      <c r="D12" s="293" t="s">
        <v>338</v>
      </c>
      <c r="E12" s="293" t="s">
        <v>299</v>
      </c>
      <c r="F12" s="270"/>
      <c r="G12" s="293" t="s">
        <v>176</v>
      </c>
      <c r="H12" s="266" t="str">
        <f t="shared" si="0"/>
        <v>Non</v>
      </c>
      <c r="I12" s="271">
        <f t="shared" si="1"/>
        <v>72</v>
      </c>
      <c r="J12" s="272"/>
      <c r="K12" s="272">
        <f t="shared" si="2"/>
        <v>0</v>
      </c>
      <c r="L12" s="273"/>
      <c r="M12" s="274"/>
      <c r="N12" s="275"/>
      <c r="O12" s="274"/>
      <c r="P12" s="275"/>
      <c r="Q12" s="276"/>
      <c r="R12" s="277"/>
      <c r="S12" s="274"/>
      <c r="T12" s="277"/>
      <c r="U12" s="276"/>
      <c r="V12" s="277"/>
      <c r="W12" s="274"/>
      <c r="X12" s="277"/>
      <c r="Y12" s="274"/>
      <c r="Z12" s="277"/>
      <c r="AA12" s="276"/>
      <c r="AB12" s="277"/>
      <c r="AC12" s="274"/>
      <c r="AD12" s="275"/>
      <c r="AE12" s="276"/>
      <c r="AF12" s="277"/>
      <c r="AG12" s="274"/>
      <c r="AH12" s="277"/>
      <c r="AI12" s="274"/>
      <c r="AJ12" s="276">
        <v>40</v>
      </c>
      <c r="AK12" s="278">
        <v>32</v>
      </c>
      <c r="AL12" s="4">
        <f t="shared" si="3"/>
        <v>40</v>
      </c>
      <c r="AM12" s="5">
        <f t="shared" si="4"/>
        <v>2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  <c r="BC12" s="96"/>
    </row>
    <row r="13" spans="1:55" s="97" customFormat="1" ht="24.95" customHeight="1" x14ac:dyDescent="0.2">
      <c r="A13" s="266">
        <f t="shared" si="6"/>
        <v>8</v>
      </c>
      <c r="B13" s="267"/>
      <c r="C13" s="292"/>
      <c r="D13" s="293" t="s">
        <v>177</v>
      </c>
      <c r="E13" s="269" t="s">
        <v>49</v>
      </c>
      <c r="F13" s="270"/>
      <c r="G13" s="293" t="s">
        <v>27</v>
      </c>
      <c r="H13" s="266" t="str">
        <f t="shared" si="0"/>
        <v>Non</v>
      </c>
      <c r="I13" s="271">
        <f t="shared" si="1"/>
        <v>71</v>
      </c>
      <c r="J13" s="272"/>
      <c r="K13" s="272">
        <f t="shared" si="2"/>
        <v>0</v>
      </c>
      <c r="L13" s="273">
        <v>26</v>
      </c>
      <c r="M13" s="274">
        <v>22</v>
      </c>
      <c r="N13" s="275">
        <v>12</v>
      </c>
      <c r="O13" s="274">
        <v>11</v>
      </c>
      <c r="P13" s="275"/>
      <c r="Q13" s="276"/>
      <c r="R13" s="277"/>
      <c r="S13" s="274"/>
      <c r="T13" s="277"/>
      <c r="U13" s="276"/>
      <c r="V13" s="277"/>
      <c r="W13" s="274"/>
      <c r="X13" s="277"/>
      <c r="Y13" s="274"/>
      <c r="Z13" s="277"/>
      <c r="AA13" s="276"/>
      <c r="AB13" s="277"/>
      <c r="AC13" s="274"/>
      <c r="AD13" s="275"/>
      <c r="AE13" s="276"/>
      <c r="AF13" s="277"/>
      <c r="AG13" s="274"/>
      <c r="AH13" s="277"/>
      <c r="AI13" s="274"/>
      <c r="AJ13" s="276"/>
      <c r="AK13" s="278"/>
      <c r="AL13" s="4">
        <f t="shared" si="3"/>
        <v>26</v>
      </c>
      <c r="AM13" s="5">
        <f t="shared" si="4"/>
        <v>4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  <c r="BC13" s="96"/>
    </row>
    <row r="14" spans="1:55" s="97" customFormat="1" ht="24.95" customHeight="1" x14ac:dyDescent="0.2">
      <c r="A14" s="266">
        <f t="shared" si="6"/>
        <v>9</v>
      </c>
      <c r="B14" s="267"/>
      <c r="C14" s="268"/>
      <c r="D14" s="293" t="s">
        <v>336</v>
      </c>
      <c r="E14" s="293" t="s">
        <v>337</v>
      </c>
      <c r="F14" s="270"/>
      <c r="G14" s="293" t="s">
        <v>28</v>
      </c>
      <c r="H14" s="266" t="str">
        <f t="shared" si="0"/>
        <v>Non</v>
      </c>
      <c r="I14" s="271">
        <f t="shared" si="1"/>
        <v>58</v>
      </c>
      <c r="J14" s="272"/>
      <c r="K14" s="272">
        <f t="shared" si="2"/>
        <v>0</v>
      </c>
      <c r="L14" s="273"/>
      <c r="M14" s="274"/>
      <c r="N14" s="275"/>
      <c r="O14" s="274"/>
      <c r="P14" s="275"/>
      <c r="Q14" s="276"/>
      <c r="R14" s="277"/>
      <c r="S14" s="274"/>
      <c r="T14" s="277"/>
      <c r="U14" s="276"/>
      <c r="V14" s="277"/>
      <c r="W14" s="274"/>
      <c r="X14" s="277"/>
      <c r="Y14" s="274"/>
      <c r="Z14" s="277"/>
      <c r="AA14" s="276"/>
      <c r="AB14" s="277"/>
      <c r="AC14" s="274"/>
      <c r="AD14" s="275"/>
      <c r="AE14" s="276"/>
      <c r="AF14" s="277"/>
      <c r="AG14" s="274"/>
      <c r="AH14" s="277"/>
      <c r="AI14" s="274"/>
      <c r="AJ14" s="276">
        <v>32</v>
      </c>
      <c r="AK14" s="278">
        <v>26</v>
      </c>
      <c r="AL14" s="4">
        <f t="shared" si="3"/>
        <v>32</v>
      </c>
      <c r="AM14" s="5">
        <f t="shared" si="4"/>
        <v>2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  <c r="BC14" s="96"/>
    </row>
    <row r="15" spans="1:55" s="97" customFormat="1" ht="24.95" customHeight="1" x14ac:dyDescent="0.2">
      <c r="A15" s="266">
        <f t="shared" si="6"/>
        <v>10</v>
      </c>
      <c r="B15" s="267"/>
      <c r="C15" s="292"/>
      <c r="D15" s="269" t="s">
        <v>174</v>
      </c>
      <c r="E15" s="269" t="s">
        <v>129</v>
      </c>
      <c r="F15" s="270"/>
      <c r="G15" s="293" t="s">
        <v>39</v>
      </c>
      <c r="H15" s="266" t="str">
        <f t="shared" si="0"/>
        <v>Non</v>
      </c>
      <c r="I15" s="271">
        <f t="shared" si="1"/>
        <v>54</v>
      </c>
      <c r="J15" s="272"/>
      <c r="K15" s="272">
        <f t="shared" si="2"/>
        <v>0</v>
      </c>
      <c r="L15" s="273">
        <v>22</v>
      </c>
      <c r="M15" s="274">
        <v>32</v>
      </c>
      <c r="N15" s="275"/>
      <c r="O15" s="274"/>
      <c r="P15" s="275"/>
      <c r="Q15" s="276"/>
      <c r="R15" s="277"/>
      <c r="S15" s="274"/>
      <c r="T15" s="277"/>
      <c r="U15" s="276"/>
      <c r="V15" s="277"/>
      <c r="W15" s="274"/>
      <c r="X15" s="277"/>
      <c r="Y15" s="274"/>
      <c r="Z15" s="277"/>
      <c r="AA15" s="276"/>
      <c r="AB15" s="277"/>
      <c r="AC15" s="274"/>
      <c r="AD15" s="275"/>
      <c r="AE15" s="276"/>
      <c r="AF15" s="277"/>
      <c r="AG15" s="274"/>
      <c r="AH15" s="277"/>
      <c r="AI15" s="274"/>
      <c r="AJ15" s="276"/>
      <c r="AK15" s="278"/>
      <c r="AL15" s="4">
        <f t="shared" si="3"/>
        <v>32</v>
      </c>
      <c r="AM15" s="5">
        <f t="shared" si="4"/>
        <v>2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  <c r="BC15" s="96"/>
    </row>
    <row r="16" spans="1:55" s="97" customFormat="1" ht="24.95" customHeight="1" x14ac:dyDescent="0.2">
      <c r="A16" s="279">
        <f t="shared" si="6"/>
        <v>11</v>
      </c>
      <c r="B16" s="280"/>
      <c r="C16" s="325"/>
      <c r="D16" s="293" t="s">
        <v>178</v>
      </c>
      <c r="E16" s="282" t="s">
        <v>113</v>
      </c>
      <c r="F16" s="283"/>
      <c r="G16" s="284" t="s">
        <v>176</v>
      </c>
      <c r="H16" s="266" t="str">
        <f t="shared" si="0"/>
        <v>Non</v>
      </c>
      <c r="I16" s="326">
        <f t="shared" si="1"/>
        <v>52</v>
      </c>
      <c r="J16" s="285"/>
      <c r="K16" s="272">
        <f t="shared" si="2"/>
        <v>0</v>
      </c>
      <c r="L16" s="286">
        <v>32</v>
      </c>
      <c r="M16" s="288">
        <v>20</v>
      </c>
      <c r="N16" s="287"/>
      <c r="O16" s="288"/>
      <c r="P16" s="287"/>
      <c r="Q16" s="289"/>
      <c r="R16" s="290"/>
      <c r="S16" s="288"/>
      <c r="T16" s="290"/>
      <c r="U16" s="289"/>
      <c r="V16" s="290"/>
      <c r="W16" s="288"/>
      <c r="X16" s="290"/>
      <c r="Y16" s="288"/>
      <c r="Z16" s="290"/>
      <c r="AA16" s="289"/>
      <c r="AB16" s="290"/>
      <c r="AC16" s="288"/>
      <c r="AD16" s="287"/>
      <c r="AE16" s="289"/>
      <c r="AF16" s="290"/>
      <c r="AG16" s="288"/>
      <c r="AH16" s="290"/>
      <c r="AI16" s="288"/>
      <c r="AJ16" s="289"/>
      <c r="AK16" s="291"/>
      <c r="AL16" s="4">
        <f t="shared" si="3"/>
        <v>32</v>
      </c>
      <c r="AM16" s="5">
        <f t="shared" si="4"/>
        <v>2</v>
      </c>
      <c r="AN16" s="94">
        <f t="shared" ref="AN16:BA33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  <c r="BC16" s="96"/>
    </row>
    <row r="17" spans="1:55" s="97" customFormat="1" ht="24.95" customHeight="1" x14ac:dyDescent="0.2">
      <c r="A17" s="266">
        <f t="shared" si="6"/>
        <v>12</v>
      </c>
      <c r="B17" s="267"/>
      <c r="C17" s="292"/>
      <c r="D17" s="269" t="s">
        <v>244</v>
      </c>
      <c r="E17" s="269" t="s">
        <v>257</v>
      </c>
      <c r="F17" s="270"/>
      <c r="G17" s="269" t="s">
        <v>189</v>
      </c>
      <c r="H17" s="266" t="str">
        <f t="shared" si="0"/>
        <v>Non</v>
      </c>
      <c r="I17" s="271">
        <f t="shared" si="1"/>
        <v>46</v>
      </c>
      <c r="J17" s="272"/>
      <c r="K17" s="272">
        <f t="shared" si="2"/>
        <v>0</v>
      </c>
      <c r="L17" s="273"/>
      <c r="M17" s="274"/>
      <c r="N17" s="275">
        <v>20</v>
      </c>
      <c r="O17" s="274">
        <v>26</v>
      </c>
      <c r="P17" s="275"/>
      <c r="Q17" s="276"/>
      <c r="R17" s="277"/>
      <c r="S17" s="274"/>
      <c r="T17" s="277"/>
      <c r="U17" s="276"/>
      <c r="V17" s="277"/>
      <c r="W17" s="274"/>
      <c r="X17" s="277"/>
      <c r="Y17" s="274"/>
      <c r="Z17" s="277"/>
      <c r="AA17" s="276"/>
      <c r="AB17" s="277"/>
      <c r="AC17" s="274"/>
      <c r="AD17" s="275"/>
      <c r="AE17" s="276"/>
      <c r="AF17" s="277"/>
      <c r="AG17" s="274"/>
      <c r="AH17" s="277"/>
      <c r="AI17" s="274"/>
      <c r="AJ17" s="276"/>
      <c r="AK17" s="278"/>
      <c r="AL17" s="4">
        <f t="shared" si="3"/>
        <v>26</v>
      </c>
      <c r="AM17" s="5">
        <f t="shared" si="4"/>
        <v>2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  <c r="BC17" s="96"/>
    </row>
    <row r="18" spans="1:55" s="97" customFormat="1" ht="24.95" customHeight="1" x14ac:dyDescent="0.2">
      <c r="A18" s="266">
        <f t="shared" si="6"/>
        <v>13</v>
      </c>
      <c r="B18" s="267"/>
      <c r="C18" s="292"/>
      <c r="D18" s="269" t="s">
        <v>175</v>
      </c>
      <c r="E18" s="294" t="s">
        <v>47</v>
      </c>
      <c r="F18" s="295"/>
      <c r="G18" s="294" t="s">
        <v>176</v>
      </c>
      <c r="H18" s="266" t="str">
        <f t="shared" si="0"/>
        <v>Non</v>
      </c>
      <c r="I18" s="271">
        <f t="shared" si="1"/>
        <v>46</v>
      </c>
      <c r="J18" s="272"/>
      <c r="K18" s="272">
        <f t="shared" si="2"/>
        <v>0</v>
      </c>
      <c r="L18" s="273">
        <v>20</v>
      </c>
      <c r="M18" s="274">
        <v>26</v>
      </c>
      <c r="N18" s="275"/>
      <c r="O18" s="274"/>
      <c r="P18" s="275"/>
      <c r="Q18" s="276"/>
      <c r="R18" s="277"/>
      <c r="S18" s="274"/>
      <c r="T18" s="277"/>
      <c r="U18" s="276"/>
      <c r="V18" s="277"/>
      <c r="W18" s="274"/>
      <c r="X18" s="277"/>
      <c r="Y18" s="274"/>
      <c r="Z18" s="277"/>
      <c r="AA18" s="276"/>
      <c r="AB18" s="277"/>
      <c r="AC18" s="274"/>
      <c r="AD18" s="275"/>
      <c r="AE18" s="276"/>
      <c r="AF18" s="277"/>
      <c r="AG18" s="274"/>
      <c r="AH18" s="277"/>
      <c r="AI18" s="274"/>
      <c r="AJ18" s="276"/>
      <c r="AK18" s="278"/>
      <c r="AL18" s="4">
        <f t="shared" si="3"/>
        <v>26</v>
      </c>
      <c r="AM18" s="5">
        <f t="shared" si="4"/>
        <v>2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  <c r="BC18" s="96"/>
    </row>
    <row r="19" spans="1:55" s="97" customFormat="1" ht="24.95" customHeight="1" x14ac:dyDescent="0.2">
      <c r="A19" s="266">
        <f t="shared" si="6"/>
        <v>14</v>
      </c>
      <c r="B19" s="267"/>
      <c r="C19" s="292"/>
      <c r="D19" s="269" t="s">
        <v>256</v>
      </c>
      <c r="E19" s="269" t="s">
        <v>213</v>
      </c>
      <c r="F19" s="270"/>
      <c r="G19" s="293" t="s">
        <v>184</v>
      </c>
      <c r="H19" s="266" t="str">
        <f t="shared" si="0"/>
        <v>Non</v>
      </c>
      <c r="I19" s="271">
        <f t="shared" si="1"/>
        <v>44</v>
      </c>
      <c r="J19" s="272"/>
      <c r="K19" s="272">
        <f t="shared" si="2"/>
        <v>0</v>
      </c>
      <c r="L19" s="273"/>
      <c r="M19" s="274"/>
      <c r="N19" s="275">
        <v>22</v>
      </c>
      <c r="O19" s="274">
        <v>22</v>
      </c>
      <c r="P19" s="275"/>
      <c r="Q19" s="276"/>
      <c r="R19" s="277"/>
      <c r="S19" s="274"/>
      <c r="T19" s="277"/>
      <c r="U19" s="276"/>
      <c r="V19" s="277"/>
      <c r="W19" s="274"/>
      <c r="X19" s="277"/>
      <c r="Y19" s="274"/>
      <c r="Z19" s="277"/>
      <c r="AA19" s="276"/>
      <c r="AB19" s="277"/>
      <c r="AC19" s="274"/>
      <c r="AD19" s="275"/>
      <c r="AE19" s="276"/>
      <c r="AF19" s="277"/>
      <c r="AG19" s="274"/>
      <c r="AH19" s="277"/>
      <c r="AI19" s="274"/>
      <c r="AJ19" s="276"/>
      <c r="AK19" s="278"/>
      <c r="AL19" s="4">
        <f t="shared" si="3"/>
        <v>22</v>
      </c>
      <c r="AM19" s="5">
        <f t="shared" si="4"/>
        <v>2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  <c r="BC19" s="96"/>
    </row>
    <row r="20" spans="1:55" s="97" customFormat="1" ht="24.95" customHeight="1" x14ac:dyDescent="0.2">
      <c r="A20" s="266">
        <f t="shared" si="6"/>
        <v>15</v>
      </c>
      <c r="B20" s="267"/>
      <c r="C20" s="292"/>
      <c r="D20" s="269" t="s">
        <v>261</v>
      </c>
      <c r="E20" s="269" t="s">
        <v>262</v>
      </c>
      <c r="F20" s="295"/>
      <c r="G20" s="294" t="s">
        <v>48</v>
      </c>
      <c r="H20" s="266" t="str">
        <f t="shared" si="0"/>
        <v>Non</v>
      </c>
      <c r="I20" s="271">
        <f t="shared" si="1"/>
        <v>37</v>
      </c>
      <c r="J20" s="272"/>
      <c r="K20" s="272">
        <f t="shared" si="2"/>
        <v>0</v>
      </c>
      <c r="L20" s="273"/>
      <c r="M20" s="274"/>
      <c r="N20" s="275">
        <v>17</v>
      </c>
      <c r="O20" s="274">
        <v>20</v>
      </c>
      <c r="P20" s="275"/>
      <c r="Q20" s="276"/>
      <c r="R20" s="277"/>
      <c r="S20" s="274"/>
      <c r="T20" s="277"/>
      <c r="U20" s="276"/>
      <c r="V20" s="277"/>
      <c r="W20" s="274"/>
      <c r="X20" s="277"/>
      <c r="Y20" s="274"/>
      <c r="Z20" s="277"/>
      <c r="AA20" s="276"/>
      <c r="AB20" s="277"/>
      <c r="AC20" s="274"/>
      <c r="AD20" s="275"/>
      <c r="AE20" s="276"/>
      <c r="AF20" s="277"/>
      <c r="AG20" s="274"/>
      <c r="AH20" s="277"/>
      <c r="AI20" s="274"/>
      <c r="AJ20" s="276"/>
      <c r="AK20" s="278"/>
      <c r="AL20" s="4">
        <f t="shared" si="3"/>
        <v>20</v>
      </c>
      <c r="AM20" s="5">
        <f t="shared" si="4"/>
        <v>2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  <c r="BC20" s="96"/>
    </row>
    <row r="21" spans="1:55" s="97" customFormat="1" ht="24.95" customHeight="1" x14ac:dyDescent="0.2">
      <c r="A21" s="266">
        <f t="shared" si="6"/>
        <v>16</v>
      </c>
      <c r="B21" s="267"/>
      <c r="C21" s="292"/>
      <c r="D21" s="269" t="s">
        <v>258</v>
      </c>
      <c r="E21" s="269" t="s">
        <v>120</v>
      </c>
      <c r="F21" s="270"/>
      <c r="G21" s="293" t="s">
        <v>259</v>
      </c>
      <c r="H21" s="266" t="str">
        <f t="shared" si="0"/>
        <v>Non</v>
      </c>
      <c r="I21" s="271">
        <f t="shared" si="1"/>
        <v>35</v>
      </c>
      <c r="J21" s="272"/>
      <c r="K21" s="272">
        <f t="shared" si="2"/>
        <v>0</v>
      </c>
      <c r="L21" s="273"/>
      <c r="M21" s="274"/>
      <c r="N21" s="275">
        <v>19</v>
      </c>
      <c r="O21" s="274">
        <v>16</v>
      </c>
      <c r="P21" s="275"/>
      <c r="Q21" s="276"/>
      <c r="R21" s="277"/>
      <c r="S21" s="274"/>
      <c r="T21" s="277"/>
      <c r="U21" s="276"/>
      <c r="V21" s="277"/>
      <c r="W21" s="274"/>
      <c r="X21" s="277"/>
      <c r="Y21" s="274"/>
      <c r="Z21" s="277"/>
      <c r="AA21" s="276"/>
      <c r="AB21" s="277"/>
      <c r="AC21" s="274"/>
      <c r="AD21" s="275"/>
      <c r="AE21" s="276"/>
      <c r="AF21" s="277"/>
      <c r="AG21" s="274"/>
      <c r="AH21" s="277"/>
      <c r="AI21" s="274"/>
      <c r="AJ21" s="276"/>
      <c r="AK21" s="278"/>
      <c r="AL21" s="4">
        <f t="shared" si="3"/>
        <v>19</v>
      </c>
      <c r="AM21" s="5">
        <f t="shared" si="4"/>
        <v>2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  <c r="BC21" s="96"/>
    </row>
    <row r="22" spans="1:55" s="97" customFormat="1" ht="24.95" customHeight="1" x14ac:dyDescent="0.2">
      <c r="A22" s="266">
        <f t="shared" si="6"/>
        <v>17</v>
      </c>
      <c r="B22" s="267"/>
      <c r="C22" s="268"/>
      <c r="D22" s="269" t="s">
        <v>260</v>
      </c>
      <c r="E22" s="269" t="s">
        <v>129</v>
      </c>
      <c r="F22" s="270"/>
      <c r="G22" s="293" t="s">
        <v>27</v>
      </c>
      <c r="H22" s="266" t="str">
        <f t="shared" si="0"/>
        <v>Non</v>
      </c>
      <c r="I22" s="271">
        <f t="shared" si="1"/>
        <v>35</v>
      </c>
      <c r="J22" s="272"/>
      <c r="K22" s="272">
        <f t="shared" si="2"/>
        <v>0</v>
      </c>
      <c r="L22" s="273"/>
      <c r="M22" s="274"/>
      <c r="N22" s="275">
        <v>18</v>
      </c>
      <c r="O22" s="274">
        <v>17</v>
      </c>
      <c r="P22" s="275"/>
      <c r="Q22" s="276"/>
      <c r="R22" s="277"/>
      <c r="S22" s="274"/>
      <c r="T22" s="277"/>
      <c r="U22" s="276"/>
      <c r="V22" s="277"/>
      <c r="W22" s="274"/>
      <c r="X22" s="277"/>
      <c r="Y22" s="274"/>
      <c r="Z22" s="277"/>
      <c r="AA22" s="276"/>
      <c r="AB22" s="277"/>
      <c r="AC22" s="274"/>
      <c r="AD22" s="275"/>
      <c r="AE22" s="276"/>
      <c r="AF22" s="277"/>
      <c r="AG22" s="274"/>
      <c r="AH22" s="277"/>
      <c r="AI22" s="274"/>
      <c r="AJ22" s="276"/>
      <c r="AK22" s="278"/>
      <c r="AL22" s="4">
        <f t="shared" si="3"/>
        <v>18</v>
      </c>
      <c r="AM22" s="5">
        <f t="shared" si="4"/>
        <v>2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  <c r="BC22" s="96"/>
    </row>
    <row r="23" spans="1:55" s="97" customFormat="1" ht="24.95" customHeight="1" x14ac:dyDescent="0.2">
      <c r="A23" s="266">
        <f t="shared" si="6"/>
        <v>18</v>
      </c>
      <c r="B23" s="267"/>
      <c r="C23" s="268"/>
      <c r="D23" s="269" t="s">
        <v>271</v>
      </c>
      <c r="E23" s="269" t="s">
        <v>49</v>
      </c>
      <c r="F23" s="270"/>
      <c r="G23" s="269" t="s">
        <v>189</v>
      </c>
      <c r="H23" s="266" t="str">
        <f t="shared" si="0"/>
        <v>Non</v>
      </c>
      <c r="I23" s="271">
        <f t="shared" si="1"/>
        <v>30</v>
      </c>
      <c r="J23" s="272"/>
      <c r="K23" s="272">
        <f t="shared" si="2"/>
        <v>0</v>
      </c>
      <c r="L23" s="273"/>
      <c r="M23" s="274"/>
      <c r="N23" s="275">
        <v>11</v>
      </c>
      <c r="O23" s="274">
        <v>19</v>
      </c>
      <c r="P23" s="275"/>
      <c r="Q23" s="276"/>
      <c r="R23" s="277"/>
      <c r="S23" s="274"/>
      <c r="T23" s="277"/>
      <c r="U23" s="276"/>
      <c r="V23" s="277"/>
      <c r="W23" s="274"/>
      <c r="X23" s="277"/>
      <c r="Y23" s="274"/>
      <c r="Z23" s="277"/>
      <c r="AA23" s="276"/>
      <c r="AB23" s="277"/>
      <c r="AC23" s="274"/>
      <c r="AD23" s="275"/>
      <c r="AE23" s="276"/>
      <c r="AF23" s="277"/>
      <c r="AG23" s="274"/>
      <c r="AH23" s="277"/>
      <c r="AI23" s="274"/>
      <c r="AJ23" s="276"/>
      <c r="AK23" s="278"/>
      <c r="AL23" s="4">
        <f t="shared" si="3"/>
        <v>19</v>
      </c>
      <c r="AM23" s="5">
        <f t="shared" si="4"/>
        <v>2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  <c r="BC23" s="96"/>
    </row>
    <row r="24" spans="1:55" s="97" customFormat="1" ht="24.95" customHeight="1" x14ac:dyDescent="0.2">
      <c r="A24" s="266">
        <f t="shared" si="6"/>
        <v>19</v>
      </c>
      <c r="B24" s="267"/>
      <c r="C24" s="268"/>
      <c r="D24" s="269" t="s">
        <v>272</v>
      </c>
      <c r="E24" s="269" t="s">
        <v>273</v>
      </c>
      <c r="F24" s="270"/>
      <c r="G24" s="269" t="s">
        <v>184</v>
      </c>
      <c r="H24" s="266" t="str">
        <f t="shared" si="0"/>
        <v>Non</v>
      </c>
      <c r="I24" s="271">
        <f t="shared" si="1"/>
        <v>28</v>
      </c>
      <c r="J24" s="272"/>
      <c r="K24" s="272">
        <f t="shared" si="2"/>
        <v>0</v>
      </c>
      <c r="L24" s="273"/>
      <c r="M24" s="274"/>
      <c r="N24" s="275">
        <v>10</v>
      </c>
      <c r="O24" s="274">
        <v>18</v>
      </c>
      <c r="P24" s="275"/>
      <c r="Q24" s="276"/>
      <c r="R24" s="277"/>
      <c r="S24" s="274"/>
      <c r="T24" s="277"/>
      <c r="U24" s="276"/>
      <c r="V24" s="277"/>
      <c r="W24" s="274"/>
      <c r="X24" s="277"/>
      <c r="Y24" s="274"/>
      <c r="Z24" s="277"/>
      <c r="AA24" s="276"/>
      <c r="AB24" s="277"/>
      <c r="AC24" s="274"/>
      <c r="AD24" s="275"/>
      <c r="AE24" s="276"/>
      <c r="AF24" s="277"/>
      <c r="AG24" s="274"/>
      <c r="AH24" s="277"/>
      <c r="AI24" s="274"/>
      <c r="AJ24" s="276"/>
      <c r="AK24" s="278"/>
      <c r="AL24" s="4">
        <f t="shared" si="3"/>
        <v>18</v>
      </c>
      <c r="AM24" s="5">
        <f t="shared" si="4"/>
        <v>2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  <c r="BC24" s="96"/>
    </row>
    <row r="25" spans="1:55" s="97" customFormat="1" ht="24.95" customHeight="1" x14ac:dyDescent="0.2">
      <c r="A25" s="266">
        <f t="shared" si="6"/>
        <v>20</v>
      </c>
      <c r="B25" s="267"/>
      <c r="C25" s="268"/>
      <c r="D25" s="269" t="s">
        <v>270</v>
      </c>
      <c r="E25" s="269" t="s">
        <v>46</v>
      </c>
      <c r="F25" s="270"/>
      <c r="G25" s="269" t="s">
        <v>184</v>
      </c>
      <c r="H25" s="266" t="str">
        <f t="shared" si="0"/>
        <v>Non</v>
      </c>
      <c r="I25" s="271">
        <f t="shared" si="1"/>
        <v>28</v>
      </c>
      <c r="J25" s="272"/>
      <c r="K25" s="272">
        <f t="shared" si="2"/>
        <v>0</v>
      </c>
      <c r="L25" s="273"/>
      <c r="M25" s="274"/>
      <c r="N25" s="275">
        <v>13</v>
      </c>
      <c r="O25" s="274">
        <v>15</v>
      </c>
      <c r="P25" s="275"/>
      <c r="Q25" s="276"/>
      <c r="R25" s="277"/>
      <c r="S25" s="274"/>
      <c r="T25" s="277"/>
      <c r="U25" s="276"/>
      <c r="V25" s="277"/>
      <c r="W25" s="274"/>
      <c r="X25" s="277"/>
      <c r="Y25" s="274"/>
      <c r="Z25" s="277"/>
      <c r="AA25" s="276"/>
      <c r="AB25" s="277"/>
      <c r="AC25" s="274"/>
      <c r="AD25" s="275"/>
      <c r="AE25" s="276"/>
      <c r="AF25" s="277"/>
      <c r="AG25" s="274"/>
      <c r="AH25" s="277"/>
      <c r="AI25" s="274"/>
      <c r="AJ25" s="276"/>
      <c r="AK25" s="278"/>
      <c r="AL25" s="4">
        <f t="shared" si="3"/>
        <v>15</v>
      </c>
      <c r="AM25" s="5">
        <f t="shared" si="4"/>
        <v>2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  <c r="BC25" s="96"/>
    </row>
    <row r="26" spans="1:55" s="97" customFormat="1" ht="24.95" customHeight="1" thickBot="1" x14ac:dyDescent="0.25">
      <c r="A26" s="266">
        <f t="shared" si="6"/>
        <v>21</v>
      </c>
      <c r="B26" s="267"/>
      <c r="C26" s="268"/>
      <c r="D26" s="269" t="s">
        <v>265</v>
      </c>
      <c r="E26" s="269" t="s">
        <v>266</v>
      </c>
      <c r="F26" s="270"/>
      <c r="G26" s="269" t="s">
        <v>267</v>
      </c>
      <c r="H26" s="266" t="str">
        <f t="shared" si="0"/>
        <v>Non</v>
      </c>
      <c r="I26" s="271">
        <f t="shared" si="1"/>
        <v>27</v>
      </c>
      <c r="J26" s="272"/>
      <c r="K26" s="272">
        <f t="shared" si="2"/>
        <v>0</v>
      </c>
      <c r="L26" s="273"/>
      <c r="M26" s="274"/>
      <c r="N26" s="275">
        <v>15</v>
      </c>
      <c r="O26" s="274">
        <v>12</v>
      </c>
      <c r="P26" s="275"/>
      <c r="Q26" s="276"/>
      <c r="R26" s="277"/>
      <c r="S26" s="274"/>
      <c r="T26" s="277"/>
      <c r="U26" s="276"/>
      <c r="V26" s="277"/>
      <c r="W26" s="274"/>
      <c r="X26" s="277"/>
      <c r="Y26" s="274"/>
      <c r="Z26" s="277"/>
      <c r="AA26" s="276"/>
      <c r="AB26" s="277"/>
      <c r="AC26" s="274"/>
      <c r="AD26" s="275"/>
      <c r="AE26" s="276"/>
      <c r="AF26" s="277"/>
      <c r="AG26" s="274"/>
      <c r="AH26" s="277"/>
      <c r="AI26" s="274"/>
      <c r="AJ26" s="276"/>
      <c r="AK26" s="278"/>
      <c r="AL26" s="4">
        <f t="shared" si="3"/>
        <v>15</v>
      </c>
      <c r="AM26" s="5">
        <f t="shared" si="4"/>
        <v>2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  <c r="BC26" s="96"/>
    </row>
    <row r="27" spans="1:55" s="97" customFormat="1" ht="24.95" hidden="1" customHeight="1" x14ac:dyDescent="0.2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ref="H27:H35" si="8">IF(COUNTA(AK27)&gt;0,IF(COUNTA(L27:AK27)&lt;classé,"Non","Oui"),"Non")</f>
        <v>Non</v>
      </c>
      <c r="I27" s="14">
        <f t="shared" ref="I27:I35" si="9">SUM(L27:AK27)-SUM(AN27:BA27)+K27</f>
        <v>0</v>
      </c>
      <c r="J27" s="117"/>
      <c r="K27" s="143">
        <f t="shared" ref="K27:K35" si="10">COUNTIF(L$5:AK$5,$D27)*4</f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ref="AL27:AL35" si="11">MAX(L27:AK27)</f>
        <v>0</v>
      </c>
      <c r="AM27" s="5">
        <f t="shared" ref="AM27:AM35" si="12">COUNTA(L27:AK27)</f>
        <v>0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  <c r="BC27" s="96"/>
    </row>
    <row r="28" spans="1:55" s="97" customFormat="1" ht="24.95" hidden="1" customHeight="1" x14ac:dyDescent="0.2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8"/>
        <v>Non</v>
      </c>
      <c r="I28" s="14">
        <f t="shared" si="9"/>
        <v>0</v>
      </c>
      <c r="J28" s="117"/>
      <c r="K28" s="143">
        <f t="shared" si="10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11"/>
        <v>0</v>
      </c>
      <c r="AM28" s="5">
        <f t="shared" si="12"/>
        <v>0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  <c r="BC28" s="96"/>
    </row>
    <row r="29" spans="1:55" s="97" customFormat="1" ht="24.95" hidden="1" customHeight="1" x14ac:dyDescent="0.2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8"/>
        <v>Non</v>
      </c>
      <c r="I29" s="14">
        <f t="shared" si="9"/>
        <v>0</v>
      </c>
      <c r="J29" s="117"/>
      <c r="K29" s="143">
        <f t="shared" si="10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11"/>
        <v>0</v>
      </c>
      <c r="AM29" s="5">
        <f t="shared" si="12"/>
        <v>0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  <c r="BC29" s="96"/>
    </row>
    <row r="30" spans="1:55" s="97" customFormat="1" ht="24.95" hidden="1" customHeight="1" x14ac:dyDescent="0.2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8"/>
        <v>Non</v>
      </c>
      <c r="I30" s="14">
        <f t="shared" si="9"/>
        <v>0</v>
      </c>
      <c r="J30" s="117"/>
      <c r="K30" s="143">
        <f t="shared" si="10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11"/>
        <v>0</v>
      </c>
      <c r="AM30" s="5">
        <f t="shared" si="12"/>
        <v>0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  <c r="BC30" s="96"/>
    </row>
    <row r="31" spans="1:55" s="97" customFormat="1" ht="24.95" hidden="1" customHeight="1" x14ac:dyDescent="0.2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8"/>
        <v>Non</v>
      </c>
      <c r="I31" s="14">
        <f t="shared" si="9"/>
        <v>0</v>
      </c>
      <c r="J31" s="117"/>
      <c r="K31" s="143">
        <f t="shared" si="10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11"/>
        <v>0</v>
      </c>
      <c r="AM31" s="5">
        <f t="shared" si="12"/>
        <v>0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  <c r="BC31" s="96"/>
    </row>
    <row r="32" spans="1:55" s="97" customFormat="1" ht="24.95" hidden="1" customHeight="1" x14ac:dyDescent="0.2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8"/>
        <v>Non</v>
      </c>
      <c r="I32" s="14">
        <f t="shared" si="9"/>
        <v>0</v>
      </c>
      <c r="J32" s="117"/>
      <c r="K32" s="143">
        <f t="shared" si="10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11"/>
        <v>0</v>
      </c>
      <c r="AM32" s="5">
        <f t="shared" si="12"/>
        <v>0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  <c r="BC32" s="96"/>
    </row>
    <row r="33" spans="1:55" s="97" customFormat="1" ht="24.95" hidden="1" customHeight="1" x14ac:dyDescent="0.2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8"/>
        <v>Non</v>
      </c>
      <c r="I33" s="14">
        <f t="shared" si="9"/>
        <v>0</v>
      </c>
      <c r="J33" s="117"/>
      <c r="K33" s="143">
        <f t="shared" si="10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11"/>
        <v>0</v>
      </c>
      <c r="AM33" s="5">
        <f t="shared" si="12"/>
        <v>0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ref="AQ33:BA33" si="13">IF($AM33&gt;Nbcourse+AQ$3-1-$J33,LARGE($L33:$AK33,Nbcourse+AQ$3-$J33),0)</f>
        <v>0</v>
      </c>
      <c r="AR33" s="4">
        <f t="shared" si="13"/>
        <v>0</v>
      </c>
      <c r="AS33" s="4">
        <f t="shared" si="13"/>
        <v>0</v>
      </c>
      <c r="AT33" s="4">
        <f t="shared" si="13"/>
        <v>0</v>
      </c>
      <c r="AU33" s="4">
        <f t="shared" si="13"/>
        <v>0</v>
      </c>
      <c r="AV33" s="4">
        <f t="shared" si="13"/>
        <v>0</v>
      </c>
      <c r="AW33" s="4">
        <f t="shared" si="13"/>
        <v>0</v>
      </c>
      <c r="AX33" s="4">
        <f t="shared" si="13"/>
        <v>0</v>
      </c>
      <c r="AY33" s="4">
        <f t="shared" si="13"/>
        <v>0</v>
      </c>
      <c r="AZ33" s="4">
        <f t="shared" si="13"/>
        <v>0</v>
      </c>
      <c r="BA33" s="95">
        <f t="shared" si="13"/>
        <v>0</v>
      </c>
      <c r="BB33" s="96"/>
      <c r="BC33" s="96"/>
    </row>
    <row r="34" spans="1:55" s="97" customFormat="1" ht="24.95" hidden="1" customHeight="1" x14ac:dyDescent="0.2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8"/>
        <v>Non</v>
      </c>
      <c r="I34" s="14">
        <f t="shared" si="9"/>
        <v>0</v>
      </c>
      <c r="J34" s="117"/>
      <c r="K34" s="143">
        <f t="shared" si="10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11"/>
        <v>0</v>
      </c>
      <c r="AM34" s="5">
        <f t="shared" si="12"/>
        <v>0</v>
      </c>
      <c r="AN34" s="94">
        <f t="shared" ref="AN34:BA35" si="14">IF($AM34&gt;Nbcourse+AN$3-1-$J34,LARGE($L34:$AK34,Nbcourse+AN$3-$J34),0)</f>
        <v>0</v>
      </c>
      <c r="AO34" s="4">
        <f t="shared" si="14"/>
        <v>0</v>
      </c>
      <c r="AP34" s="4">
        <f t="shared" si="14"/>
        <v>0</v>
      </c>
      <c r="AQ34" s="4">
        <f t="shared" si="14"/>
        <v>0</v>
      </c>
      <c r="AR34" s="4">
        <f t="shared" si="14"/>
        <v>0</v>
      </c>
      <c r="AS34" s="4">
        <f t="shared" si="14"/>
        <v>0</v>
      </c>
      <c r="AT34" s="4">
        <f t="shared" si="14"/>
        <v>0</v>
      </c>
      <c r="AU34" s="4">
        <f t="shared" si="14"/>
        <v>0</v>
      </c>
      <c r="AV34" s="4">
        <f t="shared" si="14"/>
        <v>0</v>
      </c>
      <c r="AW34" s="4">
        <f t="shared" si="14"/>
        <v>0</v>
      </c>
      <c r="AX34" s="4">
        <f t="shared" si="14"/>
        <v>0</v>
      </c>
      <c r="AY34" s="4">
        <f t="shared" si="14"/>
        <v>0</v>
      </c>
      <c r="AZ34" s="4">
        <f t="shared" si="14"/>
        <v>0</v>
      </c>
      <c r="BA34" s="95">
        <f t="shared" si="14"/>
        <v>0</v>
      </c>
      <c r="BB34" s="96"/>
      <c r="BC34" s="96"/>
    </row>
    <row r="35" spans="1:55" s="97" customFormat="1" ht="24.95" hidden="1" customHeight="1" thickBot="1" x14ac:dyDescent="0.25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8"/>
        <v>Non</v>
      </c>
      <c r="I35" s="14">
        <f t="shared" si="9"/>
        <v>0</v>
      </c>
      <c r="J35" s="117"/>
      <c r="K35" s="143">
        <f t="shared" si="10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11"/>
        <v>0</v>
      </c>
      <c r="AM35" s="5">
        <f t="shared" si="12"/>
        <v>0</v>
      </c>
      <c r="AN35" s="94">
        <f t="shared" si="14"/>
        <v>0</v>
      </c>
      <c r="AO35" s="4">
        <f t="shared" si="14"/>
        <v>0</v>
      </c>
      <c r="AP35" s="4">
        <f t="shared" si="14"/>
        <v>0</v>
      </c>
      <c r="AQ35" s="4">
        <f t="shared" si="14"/>
        <v>0</v>
      </c>
      <c r="AR35" s="4">
        <f t="shared" si="14"/>
        <v>0</v>
      </c>
      <c r="AS35" s="4">
        <f t="shared" si="14"/>
        <v>0</v>
      </c>
      <c r="AT35" s="4">
        <f t="shared" si="14"/>
        <v>0</v>
      </c>
      <c r="AU35" s="4">
        <f t="shared" si="14"/>
        <v>0</v>
      </c>
      <c r="AV35" s="4">
        <f t="shared" si="14"/>
        <v>0</v>
      </c>
      <c r="AW35" s="4">
        <f t="shared" si="14"/>
        <v>0</v>
      </c>
      <c r="AX35" s="4">
        <f t="shared" si="14"/>
        <v>0</v>
      </c>
      <c r="AY35" s="4">
        <f t="shared" si="14"/>
        <v>0</v>
      </c>
      <c r="AZ35" s="4">
        <f t="shared" si="14"/>
        <v>0</v>
      </c>
      <c r="BA35" s="95">
        <f t="shared" si="14"/>
        <v>0</v>
      </c>
      <c r="BB35" s="96"/>
      <c r="BC35" s="96"/>
    </row>
    <row r="36" spans="1:55" s="97" customFormat="1" ht="24.95" customHeight="1" thickBot="1" x14ac:dyDescent="0.25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4"/>
      <c r="L36" s="87">
        <f>COUNT(L$6:L35)</f>
        <v>6</v>
      </c>
      <c r="M36" s="88">
        <f>COUNT(M$6:M35)</f>
        <v>6</v>
      </c>
      <c r="N36" s="89">
        <f>COUNT(N$6:N35)</f>
        <v>16</v>
      </c>
      <c r="O36" s="88">
        <f>COUNT(O$6:O35)</f>
        <v>16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7</v>
      </c>
      <c r="AK36" s="92">
        <f>COUNT(AK$6:AK35)</f>
        <v>7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  <c r="BC36" s="96"/>
    </row>
    <row r="37" spans="1:55" ht="23.25" customHeight="1" x14ac:dyDescent="0.25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  <c r="BC37" s="42"/>
    </row>
    <row r="38" spans="1:55" x14ac:dyDescent="0.2">
      <c r="A38" s="11"/>
      <c r="B38" s="11"/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  <c r="BC38" s="42"/>
    </row>
    <row r="39" spans="1:55" x14ac:dyDescent="0.2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  <c r="BC39" s="42"/>
    </row>
    <row r="40" spans="1:55" x14ac:dyDescent="0.2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  <c r="BC40" s="42"/>
    </row>
    <row r="41" spans="1:55" x14ac:dyDescent="0.2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  <c r="BC41" s="42"/>
    </row>
  </sheetData>
  <sortState ref="B6:AM26">
    <sortCondition descending="1" ref="H6:H26"/>
    <sortCondition descending="1" ref="I6:I26"/>
    <sortCondition descending="1" ref="AL6:AL26"/>
  </sortState>
  <mergeCells count="16">
    <mergeCell ref="X3:Y3"/>
    <mergeCell ref="N3:O3"/>
    <mergeCell ref="J3:J5"/>
    <mergeCell ref="L3:M3"/>
    <mergeCell ref="P3:Q3"/>
    <mergeCell ref="K3:K5"/>
    <mergeCell ref="R3:S3"/>
    <mergeCell ref="T3:U3"/>
    <mergeCell ref="V3:W3"/>
    <mergeCell ref="AN2:BA2"/>
    <mergeCell ref="Z3:AA3"/>
    <mergeCell ref="AH3:AI3"/>
    <mergeCell ref="AJ3:AK3"/>
    <mergeCell ref="AB3:AC3"/>
    <mergeCell ref="AD3:AE3"/>
    <mergeCell ref="AF3:AG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 xr:uid="{00000000-0002-0000-0700-000000000000}">
      <formula1>$BC$6:$BC$20</formula1>
    </dataValidation>
  </dataValidations>
  <printOptions horizontalCentered="1"/>
  <pageMargins left="0.78740157480314965" right="0.78740157480314965" top="1.58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3</xdr:col>
                    <xdr:colOff>885825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4">
    <pageSetUpPr fitToPage="1"/>
  </sheetPr>
  <dimension ref="A1:BB41"/>
  <sheetViews>
    <sheetView zoomScale="75" workbookViewId="0">
      <pane xSplit="11" ySplit="5" topLeftCell="L6" activePane="bottomRight" state="frozen"/>
      <selection activeCell="AJ10" sqref="AJ10"/>
      <selection pane="topRight" activeCell="AJ10" sqref="AJ10"/>
      <selection pane="bottomLeft" activeCell="AJ10" sqref="AJ10"/>
      <selection pane="bottomRight" activeCell="E11" sqref="E11"/>
    </sheetView>
  </sheetViews>
  <sheetFormatPr baseColWidth="10" defaultRowHeight="12.75" x14ac:dyDescent="0.2"/>
  <cols>
    <col min="1" max="1" width="3.83203125" style="12" customWidth="1"/>
    <col min="2" max="2" width="4.5" style="12" customWidth="1"/>
    <col min="3" max="3" width="2.83203125" style="41" customWidth="1"/>
    <col min="4" max="4" width="15.6640625" style="45" customWidth="1"/>
    <col min="5" max="5" width="12" style="45"/>
    <col min="6" max="6" width="1.83203125" style="45" customWidth="1"/>
    <col min="7" max="7" width="20" style="45" customWidth="1"/>
    <col min="8" max="8" width="6.83203125" style="12" customWidth="1"/>
    <col min="9" max="9" width="7.33203125" style="49" customWidth="1"/>
    <col min="10" max="11" width="3.83203125" style="12" customWidth="1"/>
    <col min="12" max="15" width="5.83203125" style="2" customWidth="1"/>
    <col min="16" max="35" width="5.83203125" style="2" hidden="1" customWidth="1"/>
    <col min="36" max="36" width="5.83203125" style="2" customWidth="1"/>
    <col min="37" max="38" width="5.83203125" style="50" customWidth="1"/>
    <col min="39" max="53" width="3.83203125" style="12" customWidth="1"/>
    <col min="54" max="16384" width="12" style="45"/>
  </cols>
  <sheetData>
    <row r="1" spans="1:54" s="18" customFormat="1" ht="35.25" customHeight="1" x14ac:dyDescent="0.2">
      <c r="A1" s="17" t="s">
        <v>60</v>
      </c>
      <c r="B1" s="17"/>
      <c r="C1" s="17"/>
      <c r="D1" s="17"/>
      <c r="E1" s="17"/>
      <c r="F1" s="17"/>
      <c r="G1" s="17"/>
      <c r="H1" s="17"/>
      <c r="I1" s="17"/>
      <c r="L1" s="19" t="s">
        <v>44</v>
      </c>
      <c r="M1" s="17"/>
      <c r="O1" s="17"/>
      <c r="P1" s="19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20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</row>
    <row r="2" spans="1:54" s="100" customFormat="1" ht="9" customHeight="1" thickBot="1" x14ac:dyDescent="0.45">
      <c r="A2" s="21"/>
      <c r="B2" s="21"/>
      <c r="C2" s="7"/>
      <c r="D2" s="6"/>
      <c r="E2" s="6"/>
      <c r="F2" s="6"/>
      <c r="G2" s="6"/>
      <c r="H2" s="6"/>
      <c r="I2" s="22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4"/>
      <c r="AL2" s="24"/>
      <c r="AM2" s="99"/>
      <c r="AN2" s="470" t="s">
        <v>10</v>
      </c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</row>
    <row r="3" spans="1:54" s="104" customFormat="1" ht="66" customHeight="1" x14ac:dyDescent="0.2">
      <c r="A3" s="75"/>
      <c r="B3" s="76"/>
      <c r="C3" s="77"/>
      <c r="D3" s="78" t="s">
        <v>0</v>
      </c>
      <c r="E3" s="78" t="s">
        <v>1</v>
      </c>
      <c r="F3" s="79"/>
      <c r="G3" s="78" t="s">
        <v>2</v>
      </c>
      <c r="H3" s="26" t="s">
        <v>3</v>
      </c>
      <c r="I3" s="27" t="s">
        <v>4</v>
      </c>
      <c r="J3" s="476" t="s">
        <v>21</v>
      </c>
      <c r="K3" s="480" t="s">
        <v>24</v>
      </c>
      <c r="L3" s="479">
        <v>42806</v>
      </c>
      <c r="M3" s="474"/>
      <c r="N3" s="474">
        <v>42911</v>
      </c>
      <c r="O3" s="474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4">
        <v>43009</v>
      </c>
      <c r="AK3" s="475"/>
      <c r="AL3" s="25" t="s">
        <v>11</v>
      </c>
      <c r="AM3" s="25" t="s">
        <v>18</v>
      </c>
      <c r="AN3" s="101">
        <v>1</v>
      </c>
      <c r="AO3" s="102">
        <v>2</v>
      </c>
      <c r="AP3" s="102">
        <v>3</v>
      </c>
      <c r="AQ3" s="102">
        <v>4</v>
      </c>
      <c r="AR3" s="102">
        <v>5</v>
      </c>
      <c r="AS3" s="102">
        <v>6</v>
      </c>
      <c r="AT3" s="102">
        <v>7</v>
      </c>
      <c r="AU3" s="102">
        <v>8</v>
      </c>
      <c r="AV3" s="102">
        <v>9</v>
      </c>
      <c r="AW3" s="102">
        <v>10</v>
      </c>
      <c r="AX3" s="102">
        <v>11</v>
      </c>
      <c r="AY3" s="102">
        <v>12</v>
      </c>
      <c r="AZ3" s="102">
        <v>13</v>
      </c>
      <c r="BA3" s="103">
        <v>14</v>
      </c>
      <c r="BB3" s="25"/>
    </row>
    <row r="4" spans="1:54" s="109" customFormat="1" ht="16.5" customHeight="1" thickBot="1" x14ac:dyDescent="0.25">
      <c r="A4" s="80"/>
      <c r="B4" s="28"/>
      <c r="C4" s="29"/>
      <c r="D4" s="30"/>
      <c r="E4" s="30"/>
      <c r="F4" s="31"/>
      <c r="G4" s="30"/>
      <c r="H4" s="32"/>
      <c r="I4" s="33"/>
      <c r="J4" s="477"/>
      <c r="K4" s="481"/>
      <c r="L4" s="34" t="s">
        <v>13</v>
      </c>
      <c r="M4" s="35" t="s">
        <v>14</v>
      </c>
      <c r="N4" s="38" t="s">
        <v>13</v>
      </c>
      <c r="O4" s="35" t="s">
        <v>14</v>
      </c>
      <c r="P4" s="38" t="s">
        <v>13</v>
      </c>
      <c r="Q4" s="37" t="s">
        <v>14</v>
      </c>
      <c r="R4" s="36" t="s">
        <v>13</v>
      </c>
      <c r="S4" s="35" t="s">
        <v>14</v>
      </c>
      <c r="T4" s="36" t="s">
        <v>13</v>
      </c>
      <c r="U4" s="37" t="s">
        <v>14</v>
      </c>
      <c r="V4" s="36" t="s">
        <v>13</v>
      </c>
      <c r="W4" s="35" t="s">
        <v>14</v>
      </c>
      <c r="X4" s="36" t="s">
        <v>13</v>
      </c>
      <c r="Y4" s="35" t="s">
        <v>14</v>
      </c>
      <c r="Z4" s="36" t="s">
        <v>13</v>
      </c>
      <c r="AA4" s="37" t="s">
        <v>14</v>
      </c>
      <c r="AB4" s="36" t="s">
        <v>13</v>
      </c>
      <c r="AC4" s="35" t="s">
        <v>14</v>
      </c>
      <c r="AD4" s="38" t="s">
        <v>13</v>
      </c>
      <c r="AE4" s="37" t="s">
        <v>14</v>
      </c>
      <c r="AF4" s="36" t="s">
        <v>13</v>
      </c>
      <c r="AG4" s="35" t="s">
        <v>14</v>
      </c>
      <c r="AH4" s="36" t="s">
        <v>13</v>
      </c>
      <c r="AI4" s="35" t="s">
        <v>14</v>
      </c>
      <c r="AJ4" s="36" t="s">
        <v>13</v>
      </c>
      <c r="AK4" s="81" t="s">
        <v>14</v>
      </c>
      <c r="AL4" s="25"/>
      <c r="AM4" s="105"/>
      <c r="AN4" s="106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5"/>
    </row>
    <row r="5" spans="1:54" s="109" customFormat="1" ht="16.5" customHeight="1" thickBot="1" x14ac:dyDescent="0.25">
      <c r="A5" s="136"/>
      <c r="B5" s="137"/>
      <c r="C5" s="138"/>
      <c r="D5" s="139" t="s">
        <v>23</v>
      </c>
      <c r="E5" s="139"/>
      <c r="F5" s="140"/>
      <c r="G5" s="139"/>
      <c r="H5" s="141"/>
      <c r="I5" s="142"/>
      <c r="J5" s="478"/>
      <c r="K5" s="482"/>
      <c r="L5" s="134" t="s">
        <v>167</v>
      </c>
      <c r="M5" s="133"/>
      <c r="N5" s="134" t="s">
        <v>276</v>
      </c>
      <c r="O5" s="133"/>
      <c r="P5" s="132"/>
      <c r="Q5" s="133"/>
      <c r="R5" s="134"/>
      <c r="S5" s="133"/>
      <c r="T5" s="134"/>
      <c r="U5" s="133"/>
      <c r="V5" s="134"/>
      <c r="W5" s="133"/>
      <c r="X5" s="134"/>
      <c r="Y5" s="133"/>
      <c r="Z5" s="134"/>
      <c r="AA5" s="133"/>
      <c r="AB5" s="132"/>
      <c r="AC5" s="133"/>
      <c r="AD5" s="134"/>
      <c r="AE5" s="133"/>
      <c r="AF5" s="134"/>
      <c r="AG5" s="133"/>
      <c r="AH5" s="132"/>
      <c r="AI5" s="133"/>
      <c r="AJ5" s="134" t="s">
        <v>167</v>
      </c>
      <c r="AK5" s="133"/>
      <c r="AL5" s="25"/>
      <c r="AM5" s="105"/>
      <c r="AN5" s="106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5"/>
    </row>
    <row r="6" spans="1:54" s="97" customFormat="1" ht="24.95" customHeight="1" x14ac:dyDescent="0.2">
      <c r="A6" s="110">
        <v>1</v>
      </c>
      <c r="B6" s="111" t="s">
        <v>326</v>
      </c>
      <c r="C6" s="112"/>
      <c r="D6" s="149" t="s">
        <v>330</v>
      </c>
      <c r="E6" s="113" t="s">
        <v>168</v>
      </c>
      <c r="F6" s="114"/>
      <c r="G6" s="113" t="s">
        <v>27</v>
      </c>
      <c r="H6" s="39" t="str">
        <f t="shared" ref="H6:H35" si="0">IF(COUNTA(AK6)&gt;0,IF(COUNTA(L6:AK6)&lt;classé,"Non","Oui"),"Non")</f>
        <v>Oui</v>
      </c>
      <c r="I6" s="115">
        <f t="shared" ref="I6:I35" si="1">SUM(L6:AK6)-SUM(AN6:BA6)+K6</f>
        <v>228</v>
      </c>
      <c r="J6" s="116"/>
      <c r="K6" s="143">
        <f t="shared" ref="K6:K35" si="2">COUNTIF(L$5:AK$5,$D6)*4</f>
        <v>8</v>
      </c>
      <c r="L6" s="118">
        <v>50</v>
      </c>
      <c r="M6" s="119">
        <v>50</v>
      </c>
      <c r="N6" s="120">
        <v>20</v>
      </c>
      <c r="O6" s="119">
        <v>16</v>
      </c>
      <c r="P6" s="120"/>
      <c r="Q6" s="121"/>
      <c r="R6" s="120"/>
      <c r="S6" s="119"/>
      <c r="T6" s="122"/>
      <c r="U6" s="121"/>
      <c r="V6" s="122"/>
      <c r="W6" s="119"/>
      <c r="X6" s="122"/>
      <c r="Y6" s="119"/>
      <c r="Z6" s="122"/>
      <c r="AA6" s="121"/>
      <c r="AB6" s="122"/>
      <c r="AC6" s="119"/>
      <c r="AD6" s="120"/>
      <c r="AE6" s="121"/>
      <c r="AF6" s="120"/>
      <c r="AG6" s="121"/>
      <c r="AH6" s="122"/>
      <c r="AI6" s="119"/>
      <c r="AJ6" s="118">
        <v>50</v>
      </c>
      <c r="AK6" s="119">
        <v>50</v>
      </c>
      <c r="AL6" s="4">
        <f t="shared" ref="AL6:AL35" si="3">MAX(L6:AK6)</f>
        <v>50</v>
      </c>
      <c r="AM6" s="5">
        <f t="shared" ref="AM6:AM35" si="4">COUNTA(L6:AK6)</f>
        <v>6</v>
      </c>
      <c r="AN6" s="94">
        <f t="shared" ref="AN6:BA15" si="5">IF($AM6&gt;Nbcourse+AN$3-1-$J6,LARGE($L6:$AK6,Nbcourse+AN$3-$J6),0)</f>
        <v>16</v>
      </c>
      <c r="AO6" s="4">
        <f t="shared" si="5"/>
        <v>0</v>
      </c>
      <c r="AP6" s="4">
        <f t="shared" si="5"/>
        <v>0</v>
      </c>
      <c r="AQ6" s="4">
        <f t="shared" si="5"/>
        <v>0</v>
      </c>
      <c r="AR6" s="4">
        <f t="shared" si="5"/>
        <v>0</v>
      </c>
      <c r="AS6" s="4">
        <f t="shared" si="5"/>
        <v>0</v>
      </c>
      <c r="AT6" s="4">
        <f t="shared" si="5"/>
        <v>0</v>
      </c>
      <c r="AU6" s="4">
        <f t="shared" si="5"/>
        <v>0</v>
      </c>
      <c r="AV6" s="4">
        <f t="shared" si="5"/>
        <v>0</v>
      </c>
      <c r="AW6" s="4">
        <f t="shared" si="5"/>
        <v>0</v>
      </c>
      <c r="AX6" s="4">
        <f t="shared" si="5"/>
        <v>0</v>
      </c>
      <c r="AY6" s="4">
        <f t="shared" si="5"/>
        <v>0</v>
      </c>
      <c r="AZ6" s="4">
        <f t="shared" si="5"/>
        <v>0</v>
      </c>
      <c r="BA6" s="95">
        <f t="shared" si="5"/>
        <v>0</v>
      </c>
      <c r="BB6" s="96"/>
    </row>
    <row r="7" spans="1:54" s="97" customFormat="1" ht="24.95" customHeight="1" x14ac:dyDescent="0.2">
      <c r="A7" s="266">
        <f t="shared" ref="A7:A35" si="6">A6+1</f>
        <v>2</v>
      </c>
      <c r="B7" s="267"/>
      <c r="C7" s="292"/>
      <c r="D7" s="269" t="s">
        <v>274</v>
      </c>
      <c r="E7" s="269" t="s">
        <v>275</v>
      </c>
      <c r="F7" s="270"/>
      <c r="G7" s="269" t="s">
        <v>94</v>
      </c>
      <c r="H7" s="266" t="str">
        <f t="shared" si="0"/>
        <v>Non</v>
      </c>
      <c r="I7" s="271">
        <f t="shared" si="1"/>
        <v>100</v>
      </c>
      <c r="J7" s="272"/>
      <c r="K7" s="272">
        <f t="shared" si="2"/>
        <v>0</v>
      </c>
      <c r="L7" s="273"/>
      <c r="M7" s="274"/>
      <c r="N7" s="275">
        <v>50</v>
      </c>
      <c r="O7" s="274">
        <v>50</v>
      </c>
      <c r="P7" s="275"/>
      <c r="Q7" s="276"/>
      <c r="R7" s="277"/>
      <c r="S7" s="274"/>
      <c r="T7" s="277"/>
      <c r="U7" s="276"/>
      <c r="V7" s="277"/>
      <c r="W7" s="274"/>
      <c r="X7" s="277"/>
      <c r="Y7" s="274"/>
      <c r="Z7" s="277"/>
      <c r="AA7" s="276"/>
      <c r="AB7" s="277"/>
      <c r="AC7" s="274"/>
      <c r="AD7" s="275"/>
      <c r="AE7" s="276"/>
      <c r="AF7" s="275"/>
      <c r="AG7" s="276"/>
      <c r="AH7" s="277"/>
      <c r="AI7" s="274"/>
      <c r="AJ7" s="276"/>
      <c r="AK7" s="278"/>
      <c r="AL7" s="4">
        <f t="shared" si="3"/>
        <v>50</v>
      </c>
      <c r="AM7" s="5">
        <f t="shared" si="4"/>
        <v>2</v>
      </c>
      <c r="AN7" s="94">
        <f t="shared" si="5"/>
        <v>0</v>
      </c>
      <c r="AO7" s="4">
        <f t="shared" si="5"/>
        <v>0</v>
      </c>
      <c r="AP7" s="4">
        <f t="shared" si="5"/>
        <v>0</v>
      </c>
      <c r="AQ7" s="4">
        <f t="shared" si="5"/>
        <v>0</v>
      </c>
      <c r="AR7" s="4">
        <f t="shared" si="5"/>
        <v>0</v>
      </c>
      <c r="AS7" s="4">
        <f t="shared" si="5"/>
        <v>0</v>
      </c>
      <c r="AT7" s="4">
        <f t="shared" si="5"/>
        <v>0</v>
      </c>
      <c r="AU7" s="4">
        <f t="shared" si="5"/>
        <v>0</v>
      </c>
      <c r="AV7" s="4">
        <f t="shared" si="5"/>
        <v>0</v>
      </c>
      <c r="AW7" s="4">
        <f t="shared" si="5"/>
        <v>0</v>
      </c>
      <c r="AX7" s="4">
        <f t="shared" si="5"/>
        <v>0</v>
      </c>
      <c r="AY7" s="4">
        <f t="shared" si="5"/>
        <v>0</v>
      </c>
      <c r="AZ7" s="4">
        <f t="shared" si="5"/>
        <v>0</v>
      </c>
      <c r="BA7" s="95">
        <f t="shared" si="5"/>
        <v>0</v>
      </c>
      <c r="BB7" s="96"/>
    </row>
    <row r="8" spans="1:54" s="97" customFormat="1" ht="24.95" customHeight="1" x14ac:dyDescent="0.2">
      <c r="A8" s="266">
        <f t="shared" si="6"/>
        <v>3</v>
      </c>
      <c r="B8" s="267"/>
      <c r="C8" s="292"/>
      <c r="D8" s="269" t="s">
        <v>276</v>
      </c>
      <c r="E8" s="269" t="s">
        <v>277</v>
      </c>
      <c r="F8" s="270"/>
      <c r="G8" s="269" t="s">
        <v>278</v>
      </c>
      <c r="H8" s="266" t="str">
        <f t="shared" si="0"/>
        <v>Non</v>
      </c>
      <c r="I8" s="271">
        <f t="shared" si="1"/>
        <v>84</v>
      </c>
      <c r="J8" s="272"/>
      <c r="K8" s="272">
        <f t="shared" si="2"/>
        <v>4</v>
      </c>
      <c r="L8" s="273"/>
      <c r="M8" s="274"/>
      <c r="N8" s="275">
        <v>40</v>
      </c>
      <c r="O8" s="274">
        <v>40</v>
      </c>
      <c r="P8" s="287"/>
      <c r="Q8" s="289"/>
      <c r="R8" s="277"/>
      <c r="S8" s="274"/>
      <c r="T8" s="277"/>
      <c r="U8" s="276"/>
      <c r="V8" s="277"/>
      <c r="W8" s="274"/>
      <c r="X8" s="277"/>
      <c r="Y8" s="274"/>
      <c r="Z8" s="277"/>
      <c r="AA8" s="276"/>
      <c r="AB8" s="277"/>
      <c r="AC8" s="274"/>
      <c r="AD8" s="275"/>
      <c r="AE8" s="276"/>
      <c r="AF8" s="277"/>
      <c r="AG8" s="274"/>
      <c r="AH8" s="277"/>
      <c r="AI8" s="274"/>
      <c r="AJ8" s="276"/>
      <c r="AK8" s="278"/>
      <c r="AL8" s="4">
        <f t="shared" si="3"/>
        <v>40</v>
      </c>
      <c r="AM8" s="5">
        <f t="shared" si="4"/>
        <v>2</v>
      </c>
      <c r="AN8" s="94">
        <f t="shared" si="5"/>
        <v>0</v>
      </c>
      <c r="AO8" s="4">
        <f t="shared" si="5"/>
        <v>0</v>
      </c>
      <c r="AP8" s="4">
        <f t="shared" si="5"/>
        <v>0</v>
      </c>
      <c r="AQ8" s="4">
        <f t="shared" si="5"/>
        <v>0</v>
      </c>
      <c r="AR8" s="4">
        <f t="shared" si="5"/>
        <v>0</v>
      </c>
      <c r="AS8" s="4">
        <f t="shared" si="5"/>
        <v>0</v>
      </c>
      <c r="AT8" s="4">
        <f t="shared" si="5"/>
        <v>0</v>
      </c>
      <c r="AU8" s="4">
        <f t="shared" si="5"/>
        <v>0</v>
      </c>
      <c r="AV8" s="4">
        <f t="shared" si="5"/>
        <v>0</v>
      </c>
      <c r="AW8" s="4">
        <f t="shared" si="5"/>
        <v>0</v>
      </c>
      <c r="AX8" s="4">
        <f t="shared" si="5"/>
        <v>0</v>
      </c>
      <c r="AY8" s="4">
        <f t="shared" si="5"/>
        <v>0</v>
      </c>
      <c r="AZ8" s="4">
        <f t="shared" si="5"/>
        <v>0</v>
      </c>
      <c r="BA8" s="95">
        <f t="shared" si="5"/>
        <v>0</v>
      </c>
      <c r="BB8" s="96"/>
    </row>
    <row r="9" spans="1:54" s="97" customFormat="1" ht="24.95" customHeight="1" x14ac:dyDescent="0.2">
      <c r="A9" s="266">
        <f t="shared" si="6"/>
        <v>4</v>
      </c>
      <c r="B9" s="267"/>
      <c r="C9" s="268"/>
      <c r="D9" s="269" t="s">
        <v>283</v>
      </c>
      <c r="E9" s="269" t="s">
        <v>53</v>
      </c>
      <c r="F9" s="270"/>
      <c r="G9" s="269" t="s">
        <v>94</v>
      </c>
      <c r="H9" s="266" t="str">
        <f t="shared" si="0"/>
        <v>Non</v>
      </c>
      <c r="I9" s="271">
        <f t="shared" si="1"/>
        <v>54</v>
      </c>
      <c r="J9" s="272"/>
      <c r="K9" s="272">
        <f t="shared" si="2"/>
        <v>0</v>
      </c>
      <c r="L9" s="273"/>
      <c r="M9" s="274"/>
      <c r="N9" s="275">
        <v>22</v>
      </c>
      <c r="O9" s="274">
        <v>32</v>
      </c>
      <c r="P9" s="275"/>
      <c r="Q9" s="276"/>
      <c r="R9" s="277"/>
      <c r="S9" s="274"/>
      <c r="T9" s="277"/>
      <c r="U9" s="276"/>
      <c r="V9" s="277"/>
      <c r="W9" s="274"/>
      <c r="X9" s="277"/>
      <c r="Y9" s="274"/>
      <c r="Z9" s="277"/>
      <c r="AA9" s="276"/>
      <c r="AB9" s="277"/>
      <c r="AC9" s="274"/>
      <c r="AD9" s="275"/>
      <c r="AE9" s="276"/>
      <c r="AF9" s="277"/>
      <c r="AG9" s="274"/>
      <c r="AH9" s="277"/>
      <c r="AI9" s="274"/>
      <c r="AJ9" s="276"/>
      <c r="AK9" s="278"/>
      <c r="AL9" s="4">
        <f t="shared" si="3"/>
        <v>32</v>
      </c>
      <c r="AM9" s="5">
        <f t="shared" si="4"/>
        <v>2</v>
      </c>
      <c r="AN9" s="94">
        <f t="shared" si="5"/>
        <v>0</v>
      </c>
      <c r="AO9" s="4">
        <f t="shared" si="5"/>
        <v>0</v>
      </c>
      <c r="AP9" s="4">
        <f t="shared" si="5"/>
        <v>0</v>
      </c>
      <c r="AQ9" s="4">
        <f t="shared" si="5"/>
        <v>0</v>
      </c>
      <c r="AR9" s="4">
        <f t="shared" si="5"/>
        <v>0</v>
      </c>
      <c r="AS9" s="4">
        <f t="shared" si="5"/>
        <v>0</v>
      </c>
      <c r="AT9" s="4">
        <f t="shared" si="5"/>
        <v>0</v>
      </c>
      <c r="AU9" s="4">
        <f t="shared" si="5"/>
        <v>0</v>
      </c>
      <c r="AV9" s="4">
        <f t="shared" si="5"/>
        <v>0</v>
      </c>
      <c r="AW9" s="4">
        <f t="shared" si="5"/>
        <v>0</v>
      </c>
      <c r="AX9" s="4">
        <f t="shared" si="5"/>
        <v>0</v>
      </c>
      <c r="AY9" s="4">
        <f t="shared" si="5"/>
        <v>0</v>
      </c>
      <c r="AZ9" s="4">
        <f t="shared" si="5"/>
        <v>0</v>
      </c>
      <c r="BA9" s="95">
        <f t="shared" si="5"/>
        <v>0</v>
      </c>
      <c r="BB9" s="96"/>
    </row>
    <row r="10" spans="1:54" s="97" customFormat="1" ht="24.95" customHeight="1" x14ac:dyDescent="0.2">
      <c r="A10" s="266">
        <f t="shared" si="6"/>
        <v>5</v>
      </c>
      <c r="B10" s="267"/>
      <c r="C10" s="292"/>
      <c r="D10" s="293" t="s">
        <v>281</v>
      </c>
      <c r="E10" s="294" t="s">
        <v>54</v>
      </c>
      <c r="F10" s="295"/>
      <c r="G10" s="294" t="s">
        <v>282</v>
      </c>
      <c r="H10" s="266" t="str">
        <f t="shared" si="0"/>
        <v>Non</v>
      </c>
      <c r="I10" s="271">
        <f t="shared" si="1"/>
        <v>50</v>
      </c>
      <c r="J10" s="272"/>
      <c r="K10" s="272">
        <f t="shared" si="2"/>
        <v>0</v>
      </c>
      <c r="L10" s="273"/>
      <c r="M10" s="274"/>
      <c r="N10" s="275">
        <v>32</v>
      </c>
      <c r="O10" s="274">
        <v>18</v>
      </c>
      <c r="P10" s="275"/>
      <c r="Q10" s="276"/>
      <c r="R10" s="277"/>
      <c r="S10" s="274"/>
      <c r="T10" s="277"/>
      <c r="U10" s="276"/>
      <c r="V10" s="277"/>
      <c r="W10" s="274"/>
      <c r="X10" s="277"/>
      <c r="Y10" s="274"/>
      <c r="Z10" s="277"/>
      <c r="AA10" s="276"/>
      <c r="AB10" s="277"/>
      <c r="AC10" s="274"/>
      <c r="AD10" s="275"/>
      <c r="AE10" s="276"/>
      <c r="AF10" s="277"/>
      <c r="AG10" s="274"/>
      <c r="AH10" s="277"/>
      <c r="AI10" s="274"/>
      <c r="AJ10" s="276"/>
      <c r="AK10" s="278"/>
      <c r="AL10" s="4">
        <f t="shared" si="3"/>
        <v>32</v>
      </c>
      <c r="AM10" s="5">
        <f t="shared" si="4"/>
        <v>2</v>
      </c>
      <c r="AN10" s="94">
        <f t="shared" si="5"/>
        <v>0</v>
      </c>
      <c r="AO10" s="4">
        <f t="shared" si="5"/>
        <v>0</v>
      </c>
      <c r="AP10" s="4">
        <f t="shared" si="5"/>
        <v>0</v>
      </c>
      <c r="AQ10" s="4">
        <f t="shared" si="5"/>
        <v>0</v>
      </c>
      <c r="AR10" s="4">
        <f t="shared" si="5"/>
        <v>0</v>
      </c>
      <c r="AS10" s="4">
        <f t="shared" si="5"/>
        <v>0</v>
      </c>
      <c r="AT10" s="4">
        <f t="shared" si="5"/>
        <v>0</v>
      </c>
      <c r="AU10" s="4">
        <f t="shared" si="5"/>
        <v>0</v>
      </c>
      <c r="AV10" s="4">
        <f t="shared" si="5"/>
        <v>0</v>
      </c>
      <c r="AW10" s="4">
        <f t="shared" si="5"/>
        <v>0</v>
      </c>
      <c r="AX10" s="4">
        <f t="shared" si="5"/>
        <v>0</v>
      </c>
      <c r="AY10" s="4">
        <f t="shared" si="5"/>
        <v>0</v>
      </c>
      <c r="AZ10" s="4">
        <f t="shared" si="5"/>
        <v>0</v>
      </c>
      <c r="BA10" s="95">
        <f t="shared" si="5"/>
        <v>0</v>
      </c>
      <c r="BB10" s="96"/>
    </row>
    <row r="11" spans="1:54" s="97" customFormat="1" ht="24.95" customHeight="1" x14ac:dyDescent="0.2">
      <c r="A11" s="266">
        <f t="shared" si="6"/>
        <v>6</v>
      </c>
      <c r="B11" s="267" t="s">
        <v>326</v>
      </c>
      <c r="C11" s="292"/>
      <c r="D11" s="269" t="s">
        <v>285</v>
      </c>
      <c r="E11" s="269" t="s">
        <v>252</v>
      </c>
      <c r="F11" s="270"/>
      <c r="G11" s="269" t="s">
        <v>282</v>
      </c>
      <c r="H11" s="266" t="str">
        <f t="shared" si="0"/>
        <v>Non</v>
      </c>
      <c r="I11" s="271">
        <f t="shared" si="1"/>
        <v>45</v>
      </c>
      <c r="J11" s="272"/>
      <c r="K11" s="272">
        <f t="shared" si="2"/>
        <v>0</v>
      </c>
      <c r="L11" s="273"/>
      <c r="M11" s="274"/>
      <c r="N11" s="275">
        <v>19</v>
      </c>
      <c r="O11" s="274">
        <v>26</v>
      </c>
      <c r="P11" s="275"/>
      <c r="Q11" s="276"/>
      <c r="R11" s="277"/>
      <c r="S11" s="274"/>
      <c r="T11" s="277"/>
      <c r="U11" s="276"/>
      <c r="V11" s="277"/>
      <c r="W11" s="274"/>
      <c r="X11" s="277"/>
      <c r="Y11" s="274"/>
      <c r="Z11" s="277"/>
      <c r="AA11" s="276"/>
      <c r="AB11" s="277"/>
      <c r="AC11" s="274"/>
      <c r="AD11" s="275"/>
      <c r="AE11" s="276"/>
      <c r="AF11" s="277"/>
      <c r="AG11" s="274"/>
      <c r="AH11" s="277"/>
      <c r="AI11" s="274"/>
      <c r="AJ11" s="276"/>
      <c r="AK11" s="278"/>
      <c r="AL11" s="4">
        <f t="shared" si="3"/>
        <v>26</v>
      </c>
      <c r="AM11" s="5">
        <f t="shared" si="4"/>
        <v>2</v>
      </c>
      <c r="AN11" s="94">
        <f t="shared" si="5"/>
        <v>0</v>
      </c>
      <c r="AO11" s="4">
        <f t="shared" si="5"/>
        <v>0</v>
      </c>
      <c r="AP11" s="4">
        <f t="shared" si="5"/>
        <v>0</v>
      </c>
      <c r="AQ11" s="4">
        <f t="shared" si="5"/>
        <v>0</v>
      </c>
      <c r="AR11" s="4">
        <f t="shared" si="5"/>
        <v>0</v>
      </c>
      <c r="AS11" s="4">
        <f t="shared" si="5"/>
        <v>0</v>
      </c>
      <c r="AT11" s="4">
        <f t="shared" si="5"/>
        <v>0</v>
      </c>
      <c r="AU11" s="4">
        <f t="shared" si="5"/>
        <v>0</v>
      </c>
      <c r="AV11" s="4">
        <f t="shared" si="5"/>
        <v>0</v>
      </c>
      <c r="AW11" s="4">
        <f t="shared" si="5"/>
        <v>0</v>
      </c>
      <c r="AX11" s="4">
        <f t="shared" si="5"/>
        <v>0</v>
      </c>
      <c r="AY11" s="4">
        <f t="shared" si="5"/>
        <v>0</v>
      </c>
      <c r="AZ11" s="4">
        <f t="shared" si="5"/>
        <v>0</v>
      </c>
      <c r="BA11" s="95">
        <f t="shared" si="5"/>
        <v>0</v>
      </c>
      <c r="BB11" s="96"/>
    </row>
    <row r="12" spans="1:54" s="97" customFormat="1" ht="24.75" customHeight="1" x14ac:dyDescent="0.2">
      <c r="A12" s="266">
        <f t="shared" si="6"/>
        <v>7</v>
      </c>
      <c r="B12" s="267"/>
      <c r="C12" s="268"/>
      <c r="D12" s="294" t="s">
        <v>279</v>
      </c>
      <c r="E12" s="294" t="s">
        <v>280</v>
      </c>
      <c r="F12" s="270"/>
      <c r="G12" s="269" t="s">
        <v>94</v>
      </c>
      <c r="H12" s="266" t="str">
        <f t="shared" si="0"/>
        <v>Non</v>
      </c>
      <c r="I12" s="271">
        <f t="shared" si="1"/>
        <v>43</v>
      </c>
      <c r="J12" s="272"/>
      <c r="K12" s="272">
        <f t="shared" si="2"/>
        <v>0</v>
      </c>
      <c r="L12" s="273"/>
      <c r="M12" s="274"/>
      <c r="N12" s="275">
        <v>26</v>
      </c>
      <c r="O12" s="274">
        <v>17</v>
      </c>
      <c r="P12" s="275"/>
      <c r="Q12" s="276"/>
      <c r="R12" s="277"/>
      <c r="S12" s="274"/>
      <c r="T12" s="277"/>
      <c r="U12" s="276"/>
      <c r="V12" s="277"/>
      <c r="W12" s="274"/>
      <c r="X12" s="277"/>
      <c r="Y12" s="274"/>
      <c r="Z12" s="277"/>
      <c r="AA12" s="276"/>
      <c r="AB12" s="277"/>
      <c r="AC12" s="274"/>
      <c r="AD12" s="275"/>
      <c r="AE12" s="276"/>
      <c r="AF12" s="277"/>
      <c r="AG12" s="274"/>
      <c r="AH12" s="277"/>
      <c r="AI12" s="274"/>
      <c r="AJ12" s="276"/>
      <c r="AK12" s="278"/>
      <c r="AL12" s="4">
        <f t="shared" si="3"/>
        <v>26</v>
      </c>
      <c r="AM12" s="5">
        <f t="shared" si="4"/>
        <v>2</v>
      </c>
      <c r="AN12" s="94">
        <f t="shared" si="5"/>
        <v>0</v>
      </c>
      <c r="AO12" s="4">
        <f t="shared" si="5"/>
        <v>0</v>
      </c>
      <c r="AP12" s="4">
        <f t="shared" si="5"/>
        <v>0</v>
      </c>
      <c r="AQ12" s="4">
        <f t="shared" si="5"/>
        <v>0</v>
      </c>
      <c r="AR12" s="4">
        <f t="shared" si="5"/>
        <v>0</v>
      </c>
      <c r="AS12" s="4">
        <f t="shared" si="5"/>
        <v>0</v>
      </c>
      <c r="AT12" s="4">
        <f t="shared" si="5"/>
        <v>0</v>
      </c>
      <c r="AU12" s="4">
        <f t="shared" si="5"/>
        <v>0</v>
      </c>
      <c r="AV12" s="4">
        <f t="shared" si="5"/>
        <v>0</v>
      </c>
      <c r="AW12" s="4">
        <f t="shared" si="5"/>
        <v>0</v>
      </c>
      <c r="AX12" s="4">
        <f t="shared" si="5"/>
        <v>0</v>
      </c>
      <c r="AY12" s="4">
        <f t="shared" si="5"/>
        <v>0</v>
      </c>
      <c r="AZ12" s="4">
        <f t="shared" si="5"/>
        <v>0</v>
      </c>
      <c r="BA12" s="95">
        <f t="shared" si="5"/>
        <v>0</v>
      </c>
      <c r="BB12" s="96"/>
    </row>
    <row r="13" spans="1:54" s="97" customFormat="1" ht="24.95" customHeight="1" x14ac:dyDescent="0.2">
      <c r="A13" s="266">
        <f t="shared" si="6"/>
        <v>8</v>
      </c>
      <c r="B13" s="267" t="s">
        <v>326</v>
      </c>
      <c r="C13" s="292"/>
      <c r="D13" s="269" t="s">
        <v>286</v>
      </c>
      <c r="E13" s="294" t="s">
        <v>287</v>
      </c>
      <c r="F13" s="295"/>
      <c r="G13" s="294" t="s">
        <v>282</v>
      </c>
      <c r="H13" s="266" t="str">
        <f t="shared" si="0"/>
        <v>Non</v>
      </c>
      <c r="I13" s="271">
        <f t="shared" si="1"/>
        <v>39</v>
      </c>
      <c r="J13" s="272"/>
      <c r="K13" s="272">
        <f t="shared" si="2"/>
        <v>0</v>
      </c>
      <c r="L13" s="273"/>
      <c r="M13" s="274"/>
      <c r="N13" s="275">
        <v>17</v>
      </c>
      <c r="O13" s="274">
        <v>22</v>
      </c>
      <c r="P13" s="275"/>
      <c r="Q13" s="276"/>
      <c r="R13" s="277"/>
      <c r="S13" s="274"/>
      <c r="T13" s="277"/>
      <c r="U13" s="276"/>
      <c r="V13" s="277"/>
      <c r="W13" s="274"/>
      <c r="X13" s="277"/>
      <c r="Y13" s="274"/>
      <c r="Z13" s="277"/>
      <c r="AA13" s="276"/>
      <c r="AB13" s="277"/>
      <c r="AC13" s="274"/>
      <c r="AD13" s="275"/>
      <c r="AE13" s="276"/>
      <c r="AF13" s="277"/>
      <c r="AG13" s="274"/>
      <c r="AH13" s="277"/>
      <c r="AI13" s="274"/>
      <c r="AJ13" s="276"/>
      <c r="AK13" s="278"/>
      <c r="AL13" s="4">
        <f t="shared" si="3"/>
        <v>22</v>
      </c>
      <c r="AM13" s="5">
        <f t="shared" si="4"/>
        <v>2</v>
      </c>
      <c r="AN13" s="94">
        <f t="shared" si="5"/>
        <v>0</v>
      </c>
      <c r="AO13" s="4">
        <f t="shared" si="5"/>
        <v>0</v>
      </c>
      <c r="AP13" s="4">
        <f t="shared" si="5"/>
        <v>0</v>
      </c>
      <c r="AQ13" s="4">
        <f t="shared" si="5"/>
        <v>0</v>
      </c>
      <c r="AR13" s="4">
        <f t="shared" si="5"/>
        <v>0</v>
      </c>
      <c r="AS13" s="4">
        <f t="shared" si="5"/>
        <v>0</v>
      </c>
      <c r="AT13" s="4">
        <f t="shared" si="5"/>
        <v>0</v>
      </c>
      <c r="AU13" s="4">
        <f t="shared" si="5"/>
        <v>0</v>
      </c>
      <c r="AV13" s="4">
        <f t="shared" si="5"/>
        <v>0</v>
      </c>
      <c r="AW13" s="4">
        <f t="shared" si="5"/>
        <v>0</v>
      </c>
      <c r="AX13" s="4">
        <f t="shared" si="5"/>
        <v>0</v>
      </c>
      <c r="AY13" s="4">
        <f t="shared" si="5"/>
        <v>0</v>
      </c>
      <c r="AZ13" s="4">
        <f t="shared" si="5"/>
        <v>0</v>
      </c>
      <c r="BA13" s="95">
        <f t="shared" si="5"/>
        <v>0</v>
      </c>
      <c r="BB13" s="96"/>
    </row>
    <row r="14" spans="1:54" s="97" customFormat="1" ht="24.95" customHeight="1" x14ac:dyDescent="0.2">
      <c r="A14" s="266">
        <f t="shared" si="6"/>
        <v>9</v>
      </c>
      <c r="B14" s="267" t="s">
        <v>326</v>
      </c>
      <c r="C14" s="268"/>
      <c r="D14" s="269" t="s">
        <v>288</v>
      </c>
      <c r="E14" s="269" t="s">
        <v>289</v>
      </c>
      <c r="F14" s="270"/>
      <c r="G14" s="294" t="s">
        <v>94</v>
      </c>
      <c r="H14" s="266" t="str">
        <f t="shared" si="0"/>
        <v>Non</v>
      </c>
      <c r="I14" s="271">
        <f t="shared" si="1"/>
        <v>36</v>
      </c>
      <c r="J14" s="272"/>
      <c r="K14" s="272">
        <f t="shared" si="2"/>
        <v>0</v>
      </c>
      <c r="L14" s="273"/>
      <c r="M14" s="274"/>
      <c r="N14" s="275">
        <v>16</v>
      </c>
      <c r="O14" s="274">
        <v>20</v>
      </c>
      <c r="P14" s="275"/>
      <c r="Q14" s="276"/>
      <c r="R14" s="277"/>
      <c r="S14" s="274"/>
      <c r="T14" s="277"/>
      <c r="U14" s="276"/>
      <c r="V14" s="277"/>
      <c r="W14" s="274"/>
      <c r="X14" s="277"/>
      <c r="Y14" s="274"/>
      <c r="Z14" s="277"/>
      <c r="AA14" s="276"/>
      <c r="AB14" s="277"/>
      <c r="AC14" s="274"/>
      <c r="AD14" s="275"/>
      <c r="AE14" s="276"/>
      <c r="AF14" s="277"/>
      <c r="AG14" s="274"/>
      <c r="AH14" s="277"/>
      <c r="AI14" s="274"/>
      <c r="AJ14" s="276"/>
      <c r="AK14" s="278"/>
      <c r="AL14" s="4">
        <f t="shared" si="3"/>
        <v>20</v>
      </c>
      <c r="AM14" s="5">
        <f t="shared" si="4"/>
        <v>2</v>
      </c>
      <c r="AN14" s="94">
        <f t="shared" si="5"/>
        <v>0</v>
      </c>
      <c r="AO14" s="4">
        <f t="shared" si="5"/>
        <v>0</v>
      </c>
      <c r="AP14" s="4">
        <f t="shared" si="5"/>
        <v>0</v>
      </c>
      <c r="AQ14" s="4">
        <f t="shared" si="5"/>
        <v>0</v>
      </c>
      <c r="AR14" s="4">
        <f t="shared" si="5"/>
        <v>0</v>
      </c>
      <c r="AS14" s="4">
        <f t="shared" si="5"/>
        <v>0</v>
      </c>
      <c r="AT14" s="4">
        <f t="shared" si="5"/>
        <v>0</v>
      </c>
      <c r="AU14" s="4">
        <f t="shared" si="5"/>
        <v>0</v>
      </c>
      <c r="AV14" s="4">
        <f t="shared" si="5"/>
        <v>0</v>
      </c>
      <c r="AW14" s="4">
        <f t="shared" si="5"/>
        <v>0</v>
      </c>
      <c r="AX14" s="4">
        <f t="shared" si="5"/>
        <v>0</v>
      </c>
      <c r="AY14" s="4">
        <f t="shared" si="5"/>
        <v>0</v>
      </c>
      <c r="AZ14" s="4">
        <f t="shared" si="5"/>
        <v>0</v>
      </c>
      <c r="BA14" s="95">
        <f t="shared" si="5"/>
        <v>0</v>
      </c>
      <c r="BB14" s="96"/>
    </row>
    <row r="15" spans="1:54" s="97" customFormat="1" ht="24.95" customHeight="1" x14ac:dyDescent="0.2">
      <c r="A15" s="266">
        <f t="shared" si="6"/>
        <v>10</v>
      </c>
      <c r="B15" s="267"/>
      <c r="C15" s="292"/>
      <c r="D15" s="269" t="s">
        <v>292</v>
      </c>
      <c r="E15" s="269" t="s">
        <v>275</v>
      </c>
      <c r="F15" s="270"/>
      <c r="G15" s="269" t="s">
        <v>26</v>
      </c>
      <c r="H15" s="266" t="str">
        <f t="shared" si="0"/>
        <v>Non</v>
      </c>
      <c r="I15" s="271">
        <f t="shared" si="1"/>
        <v>34</v>
      </c>
      <c r="J15" s="272"/>
      <c r="K15" s="272">
        <f t="shared" si="2"/>
        <v>0</v>
      </c>
      <c r="L15" s="273"/>
      <c r="M15" s="274"/>
      <c r="N15" s="275">
        <v>15</v>
      </c>
      <c r="O15" s="274">
        <v>19</v>
      </c>
      <c r="P15" s="275"/>
      <c r="Q15" s="276"/>
      <c r="R15" s="277"/>
      <c r="S15" s="274"/>
      <c r="T15" s="277"/>
      <c r="U15" s="276"/>
      <c r="V15" s="277"/>
      <c r="W15" s="274"/>
      <c r="X15" s="277"/>
      <c r="Y15" s="274"/>
      <c r="Z15" s="277"/>
      <c r="AA15" s="276"/>
      <c r="AB15" s="277"/>
      <c r="AC15" s="274"/>
      <c r="AD15" s="275"/>
      <c r="AE15" s="276"/>
      <c r="AF15" s="277"/>
      <c r="AG15" s="274"/>
      <c r="AH15" s="277"/>
      <c r="AI15" s="274"/>
      <c r="AJ15" s="276"/>
      <c r="AK15" s="278"/>
      <c r="AL15" s="4">
        <f t="shared" si="3"/>
        <v>19</v>
      </c>
      <c r="AM15" s="5">
        <f t="shared" si="4"/>
        <v>2</v>
      </c>
      <c r="AN15" s="94">
        <f t="shared" si="5"/>
        <v>0</v>
      </c>
      <c r="AO15" s="4">
        <f t="shared" si="5"/>
        <v>0</v>
      </c>
      <c r="AP15" s="4">
        <f t="shared" si="5"/>
        <v>0</v>
      </c>
      <c r="AQ15" s="4">
        <f t="shared" si="5"/>
        <v>0</v>
      </c>
      <c r="AR15" s="4">
        <f t="shared" si="5"/>
        <v>0</v>
      </c>
      <c r="AS15" s="4">
        <f t="shared" si="5"/>
        <v>0</v>
      </c>
      <c r="AT15" s="4">
        <f t="shared" si="5"/>
        <v>0</v>
      </c>
      <c r="AU15" s="4">
        <f t="shared" si="5"/>
        <v>0</v>
      </c>
      <c r="AV15" s="4">
        <f t="shared" si="5"/>
        <v>0</v>
      </c>
      <c r="AW15" s="4">
        <f t="shared" si="5"/>
        <v>0</v>
      </c>
      <c r="AX15" s="4">
        <f t="shared" si="5"/>
        <v>0</v>
      </c>
      <c r="AY15" s="4">
        <f t="shared" si="5"/>
        <v>0</v>
      </c>
      <c r="AZ15" s="4">
        <f t="shared" si="5"/>
        <v>0</v>
      </c>
      <c r="BA15" s="95">
        <f t="shared" si="5"/>
        <v>0</v>
      </c>
      <c r="BB15" s="96"/>
    </row>
    <row r="16" spans="1:54" s="97" customFormat="1" ht="24.95" customHeight="1" x14ac:dyDescent="0.2">
      <c r="A16" s="279">
        <f t="shared" si="6"/>
        <v>11</v>
      </c>
      <c r="B16" s="280"/>
      <c r="C16" s="325"/>
      <c r="D16" s="269" t="s">
        <v>284</v>
      </c>
      <c r="E16" s="282" t="s">
        <v>198</v>
      </c>
      <c r="F16" s="283"/>
      <c r="G16" s="282" t="s">
        <v>26</v>
      </c>
      <c r="H16" s="266" t="str">
        <f t="shared" si="0"/>
        <v>Non</v>
      </c>
      <c r="I16" s="326">
        <f t="shared" si="1"/>
        <v>33</v>
      </c>
      <c r="J16" s="285"/>
      <c r="K16" s="272">
        <f t="shared" si="2"/>
        <v>0</v>
      </c>
      <c r="L16" s="286"/>
      <c r="M16" s="288"/>
      <c r="N16" s="287">
        <v>18</v>
      </c>
      <c r="O16" s="288">
        <v>15</v>
      </c>
      <c r="P16" s="287"/>
      <c r="Q16" s="289"/>
      <c r="R16" s="290"/>
      <c r="S16" s="288"/>
      <c r="T16" s="290"/>
      <c r="U16" s="289"/>
      <c r="V16" s="290"/>
      <c r="W16" s="288"/>
      <c r="X16" s="290"/>
      <c r="Y16" s="288"/>
      <c r="Z16" s="290"/>
      <c r="AA16" s="289"/>
      <c r="AB16" s="290"/>
      <c r="AC16" s="288"/>
      <c r="AD16" s="287"/>
      <c r="AE16" s="289"/>
      <c r="AF16" s="290"/>
      <c r="AG16" s="288"/>
      <c r="AH16" s="290"/>
      <c r="AI16" s="288"/>
      <c r="AJ16" s="289"/>
      <c r="AK16" s="291"/>
      <c r="AL16" s="4">
        <f t="shared" si="3"/>
        <v>18</v>
      </c>
      <c r="AM16" s="5">
        <f t="shared" si="4"/>
        <v>2</v>
      </c>
      <c r="AN16" s="94">
        <f t="shared" ref="AN16:BA35" si="7">IF($AM16&gt;Nbcourse+AN$3-1-$J16,LARGE($L16:$AK16,Nbcourse+AN$3-$J16),0)</f>
        <v>0</v>
      </c>
      <c r="AO16" s="4">
        <f t="shared" si="7"/>
        <v>0</v>
      </c>
      <c r="AP16" s="4">
        <f t="shared" si="7"/>
        <v>0</v>
      </c>
      <c r="AQ16" s="4">
        <f t="shared" si="7"/>
        <v>0</v>
      </c>
      <c r="AR16" s="4">
        <f t="shared" si="7"/>
        <v>0</v>
      </c>
      <c r="AS16" s="4">
        <f t="shared" si="7"/>
        <v>0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 t="shared" si="7"/>
        <v>0</v>
      </c>
      <c r="AX16" s="4">
        <f t="shared" si="7"/>
        <v>0</v>
      </c>
      <c r="AY16" s="4">
        <f t="shared" si="7"/>
        <v>0</v>
      </c>
      <c r="AZ16" s="4">
        <f t="shared" si="7"/>
        <v>0</v>
      </c>
      <c r="BA16" s="95">
        <f t="shared" si="7"/>
        <v>0</v>
      </c>
      <c r="BB16" s="96"/>
    </row>
    <row r="17" spans="1:54" s="97" customFormat="1" ht="24.95" customHeight="1" x14ac:dyDescent="0.2">
      <c r="A17" s="266">
        <f t="shared" si="6"/>
        <v>12</v>
      </c>
      <c r="B17" s="267" t="s">
        <v>326</v>
      </c>
      <c r="C17" s="292"/>
      <c r="D17" s="293" t="s">
        <v>329</v>
      </c>
      <c r="E17" s="269" t="s">
        <v>293</v>
      </c>
      <c r="F17" s="270"/>
      <c r="G17" s="269" t="s">
        <v>26</v>
      </c>
      <c r="H17" s="266" t="str">
        <f t="shared" si="0"/>
        <v>Non</v>
      </c>
      <c r="I17" s="271">
        <f t="shared" si="1"/>
        <v>28</v>
      </c>
      <c r="J17" s="272"/>
      <c r="K17" s="272">
        <f t="shared" si="2"/>
        <v>0</v>
      </c>
      <c r="L17" s="273"/>
      <c r="M17" s="274"/>
      <c r="N17" s="275">
        <v>14</v>
      </c>
      <c r="O17" s="274">
        <v>14</v>
      </c>
      <c r="P17" s="275"/>
      <c r="Q17" s="276"/>
      <c r="R17" s="277"/>
      <c r="S17" s="274"/>
      <c r="T17" s="277"/>
      <c r="U17" s="276"/>
      <c r="V17" s="277"/>
      <c r="W17" s="274"/>
      <c r="X17" s="277"/>
      <c r="Y17" s="274"/>
      <c r="Z17" s="277"/>
      <c r="AA17" s="276"/>
      <c r="AB17" s="277"/>
      <c r="AC17" s="274"/>
      <c r="AD17" s="275"/>
      <c r="AE17" s="276"/>
      <c r="AF17" s="277"/>
      <c r="AG17" s="274"/>
      <c r="AH17" s="277"/>
      <c r="AI17" s="274"/>
      <c r="AJ17" s="276"/>
      <c r="AK17" s="278"/>
      <c r="AL17" s="4">
        <f t="shared" si="3"/>
        <v>14</v>
      </c>
      <c r="AM17" s="5">
        <f t="shared" si="4"/>
        <v>2</v>
      </c>
      <c r="AN17" s="9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95">
        <f t="shared" si="7"/>
        <v>0</v>
      </c>
      <c r="BB17" s="96"/>
    </row>
    <row r="18" spans="1:54" s="97" customFormat="1" ht="24.95" customHeight="1" thickBot="1" x14ac:dyDescent="0.25">
      <c r="A18" s="266">
        <f t="shared" si="6"/>
        <v>13</v>
      </c>
      <c r="B18" s="267" t="s">
        <v>326</v>
      </c>
      <c r="C18" s="268"/>
      <c r="D18" s="269" t="s">
        <v>290</v>
      </c>
      <c r="E18" s="269" t="s">
        <v>291</v>
      </c>
      <c r="F18" s="270"/>
      <c r="G18" s="269" t="s">
        <v>26</v>
      </c>
      <c r="H18" s="266" t="str">
        <f t="shared" si="0"/>
        <v>Non</v>
      </c>
      <c r="I18" s="271">
        <f t="shared" si="1"/>
        <v>26</v>
      </c>
      <c r="J18" s="272"/>
      <c r="K18" s="272">
        <f t="shared" si="2"/>
        <v>0</v>
      </c>
      <c r="L18" s="273"/>
      <c r="M18" s="274"/>
      <c r="N18" s="275">
        <v>13</v>
      </c>
      <c r="O18" s="274">
        <v>13</v>
      </c>
      <c r="P18" s="275"/>
      <c r="Q18" s="276"/>
      <c r="R18" s="277"/>
      <c r="S18" s="274"/>
      <c r="T18" s="277"/>
      <c r="U18" s="276"/>
      <c r="V18" s="277"/>
      <c r="W18" s="274"/>
      <c r="X18" s="277"/>
      <c r="Y18" s="274"/>
      <c r="Z18" s="277"/>
      <c r="AA18" s="276"/>
      <c r="AB18" s="277"/>
      <c r="AC18" s="274"/>
      <c r="AD18" s="275"/>
      <c r="AE18" s="276"/>
      <c r="AF18" s="277"/>
      <c r="AG18" s="274"/>
      <c r="AH18" s="277"/>
      <c r="AI18" s="274"/>
      <c r="AJ18" s="276"/>
      <c r="AK18" s="278"/>
      <c r="AL18" s="4">
        <f t="shared" si="3"/>
        <v>13</v>
      </c>
      <c r="AM18" s="5">
        <f t="shared" si="4"/>
        <v>2</v>
      </c>
      <c r="AN18" s="94">
        <f t="shared" si="7"/>
        <v>0</v>
      </c>
      <c r="AO18" s="4">
        <f t="shared" si="7"/>
        <v>0</v>
      </c>
      <c r="AP18" s="4">
        <f t="shared" si="7"/>
        <v>0</v>
      </c>
      <c r="AQ18" s="4">
        <f t="shared" si="7"/>
        <v>0</v>
      </c>
      <c r="AR18" s="4">
        <f t="shared" si="7"/>
        <v>0</v>
      </c>
      <c r="AS18" s="4">
        <f t="shared" si="7"/>
        <v>0</v>
      </c>
      <c r="AT18" s="4">
        <f t="shared" si="7"/>
        <v>0</v>
      </c>
      <c r="AU18" s="4">
        <f t="shared" si="7"/>
        <v>0</v>
      </c>
      <c r="AV18" s="4">
        <f t="shared" si="7"/>
        <v>0</v>
      </c>
      <c r="AW18" s="4">
        <f t="shared" si="7"/>
        <v>0</v>
      </c>
      <c r="AX18" s="4">
        <f t="shared" si="7"/>
        <v>0</v>
      </c>
      <c r="AY18" s="4">
        <f t="shared" si="7"/>
        <v>0</v>
      </c>
      <c r="AZ18" s="4">
        <f t="shared" si="7"/>
        <v>0</v>
      </c>
      <c r="BA18" s="95">
        <f t="shared" si="7"/>
        <v>0</v>
      </c>
      <c r="BB18" s="96"/>
    </row>
    <row r="19" spans="1:54" s="97" customFormat="1" ht="24.95" hidden="1" customHeight="1" x14ac:dyDescent="0.2">
      <c r="A19" s="39">
        <f t="shared" si="6"/>
        <v>14</v>
      </c>
      <c r="B19" s="51"/>
      <c r="C19" s="52"/>
      <c r="D19" s="57"/>
      <c r="E19" s="57"/>
      <c r="F19" s="58"/>
      <c r="G19" s="57"/>
      <c r="H19" s="39" t="str">
        <f t="shared" si="0"/>
        <v>Non</v>
      </c>
      <c r="I19" s="14">
        <f t="shared" si="1"/>
        <v>0</v>
      </c>
      <c r="J19" s="117"/>
      <c r="K19" s="143">
        <f t="shared" si="2"/>
        <v>0</v>
      </c>
      <c r="L19" s="15"/>
      <c r="M19" s="16"/>
      <c r="N19" s="54"/>
      <c r="O19" s="16"/>
      <c r="P19" s="54"/>
      <c r="Q19" s="55"/>
      <c r="R19" s="59"/>
      <c r="S19" s="16"/>
      <c r="T19" s="59"/>
      <c r="U19" s="55"/>
      <c r="V19" s="59"/>
      <c r="W19" s="16"/>
      <c r="X19" s="59"/>
      <c r="Y19" s="16"/>
      <c r="Z19" s="59"/>
      <c r="AA19" s="55"/>
      <c r="AB19" s="59"/>
      <c r="AC19" s="16"/>
      <c r="AD19" s="54"/>
      <c r="AE19" s="55"/>
      <c r="AF19" s="59"/>
      <c r="AG19" s="16"/>
      <c r="AH19" s="59"/>
      <c r="AI19" s="16"/>
      <c r="AJ19" s="55"/>
      <c r="AK19" s="82"/>
      <c r="AL19" s="4">
        <f t="shared" si="3"/>
        <v>0</v>
      </c>
      <c r="AM19" s="5">
        <f t="shared" si="4"/>
        <v>0</v>
      </c>
      <c r="AN19" s="94">
        <f t="shared" si="7"/>
        <v>0</v>
      </c>
      <c r="AO19" s="4">
        <f t="shared" si="7"/>
        <v>0</v>
      </c>
      <c r="AP19" s="4">
        <f t="shared" si="7"/>
        <v>0</v>
      </c>
      <c r="AQ19" s="4">
        <f t="shared" si="7"/>
        <v>0</v>
      </c>
      <c r="AR19" s="4">
        <f t="shared" si="7"/>
        <v>0</v>
      </c>
      <c r="AS19" s="4">
        <f t="shared" si="7"/>
        <v>0</v>
      </c>
      <c r="AT19" s="4">
        <f t="shared" si="7"/>
        <v>0</v>
      </c>
      <c r="AU19" s="4">
        <f t="shared" si="7"/>
        <v>0</v>
      </c>
      <c r="AV19" s="4">
        <f t="shared" si="7"/>
        <v>0</v>
      </c>
      <c r="AW19" s="4">
        <f t="shared" si="7"/>
        <v>0</v>
      </c>
      <c r="AX19" s="4">
        <f t="shared" si="7"/>
        <v>0</v>
      </c>
      <c r="AY19" s="4">
        <f t="shared" si="7"/>
        <v>0</v>
      </c>
      <c r="AZ19" s="4">
        <f t="shared" si="7"/>
        <v>0</v>
      </c>
      <c r="BA19" s="95">
        <f t="shared" si="7"/>
        <v>0</v>
      </c>
      <c r="BB19" s="96"/>
    </row>
    <row r="20" spans="1:54" s="97" customFormat="1" ht="24.95" hidden="1" customHeight="1" x14ac:dyDescent="0.2">
      <c r="A20" s="39">
        <f t="shared" si="6"/>
        <v>15</v>
      </c>
      <c r="B20" s="51"/>
      <c r="C20" s="52"/>
      <c r="D20" s="57"/>
      <c r="E20" s="8"/>
      <c r="F20" s="53"/>
      <c r="G20" s="8"/>
      <c r="H20" s="39" t="str">
        <f t="shared" si="0"/>
        <v>Non</v>
      </c>
      <c r="I20" s="14">
        <f t="shared" si="1"/>
        <v>0</v>
      </c>
      <c r="J20" s="117"/>
      <c r="K20" s="143">
        <f t="shared" si="2"/>
        <v>0</v>
      </c>
      <c r="L20" s="15"/>
      <c r="M20" s="16"/>
      <c r="N20" s="54"/>
      <c r="O20" s="16"/>
      <c r="P20" s="54"/>
      <c r="Q20" s="55"/>
      <c r="R20" s="59"/>
      <c r="S20" s="16"/>
      <c r="T20" s="59"/>
      <c r="U20" s="55"/>
      <c r="V20" s="59"/>
      <c r="W20" s="16"/>
      <c r="X20" s="59"/>
      <c r="Y20" s="16"/>
      <c r="Z20" s="59"/>
      <c r="AA20" s="55"/>
      <c r="AB20" s="59"/>
      <c r="AC20" s="16"/>
      <c r="AD20" s="54"/>
      <c r="AE20" s="55"/>
      <c r="AF20" s="59"/>
      <c r="AG20" s="16"/>
      <c r="AH20" s="59"/>
      <c r="AI20" s="16"/>
      <c r="AJ20" s="55"/>
      <c r="AK20" s="82"/>
      <c r="AL20" s="4">
        <f t="shared" si="3"/>
        <v>0</v>
      </c>
      <c r="AM20" s="5">
        <f t="shared" si="4"/>
        <v>0</v>
      </c>
      <c r="AN20" s="94">
        <f t="shared" si="7"/>
        <v>0</v>
      </c>
      <c r="AO20" s="4">
        <f t="shared" si="7"/>
        <v>0</v>
      </c>
      <c r="AP20" s="4">
        <f t="shared" si="7"/>
        <v>0</v>
      </c>
      <c r="AQ20" s="4">
        <f t="shared" si="7"/>
        <v>0</v>
      </c>
      <c r="AR20" s="4">
        <f t="shared" si="7"/>
        <v>0</v>
      </c>
      <c r="AS20" s="4">
        <f t="shared" si="7"/>
        <v>0</v>
      </c>
      <c r="AT20" s="4">
        <f t="shared" si="7"/>
        <v>0</v>
      </c>
      <c r="AU20" s="4">
        <f t="shared" si="7"/>
        <v>0</v>
      </c>
      <c r="AV20" s="4">
        <f t="shared" si="7"/>
        <v>0</v>
      </c>
      <c r="AW20" s="4">
        <f t="shared" si="7"/>
        <v>0</v>
      </c>
      <c r="AX20" s="4">
        <f t="shared" si="7"/>
        <v>0</v>
      </c>
      <c r="AY20" s="4">
        <f t="shared" si="7"/>
        <v>0</v>
      </c>
      <c r="AZ20" s="4">
        <f t="shared" si="7"/>
        <v>0</v>
      </c>
      <c r="BA20" s="95">
        <f t="shared" si="7"/>
        <v>0</v>
      </c>
      <c r="BB20" s="96"/>
    </row>
    <row r="21" spans="1:54" s="97" customFormat="1" ht="24.95" hidden="1" customHeight="1" x14ac:dyDescent="0.2">
      <c r="A21" s="39">
        <f t="shared" si="6"/>
        <v>16</v>
      </c>
      <c r="B21" s="51"/>
      <c r="C21" s="52"/>
      <c r="D21" s="57"/>
      <c r="E21" s="57"/>
      <c r="F21" s="53"/>
      <c r="G21" s="8"/>
      <c r="H21" s="39" t="str">
        <f t="shared" si="0"/>
        <v>Non</v>
      </c>
      <c r="I21" s="14">
        <f t="shared" si="1"/>
        <v>0</v>
      </c>
      <c r="J21" s="117"/>
      <c r="K21" s="143">
        <f t="shared" si="2"/>
        <v>0</v>
      </c>
      <c r="L21" s="15"/>
      <c r="M21" s="16"/>
      <c r="N21" s="54"/>
      <c r="O21" s="16"/>
      <c r="P21" s="54"/>
      <c r="Q21" s="55"/>
      <c r="R21" s="59"/>
      <c r="S21" s="16"/>
      <c r="T21" s="59"/>
      <c r="U21" s="55"/>
      <c r="V21" s="59"/>
      <c r="W21" s="16"/>
      <c r="X21" s="59"/>
      <c r="Y21" s="16"/>
      <c r="Z21" s="59"/>
      <c r="AA21" s="55"/>
      <c r="AB21" s="59"/>
      <c r="AC21" s="16"/>
      <c r="AD21" s="54"/>
      <c r="AE21" s="55"/>
      <c r="AF21" s="59"/>
      <c r="AG21" s="16"/>
      <c r="AH21" s="59"/>
      <c r="AI21" s="16"/>
      <c r="AJ21" s="55"/>
      <c r="AK21" s="82"/>
      <c r="AL21" s="4">
        <f t="shared" si="3"/>
        <v>0</v>
      </c>
      <c r="AM21" s="5">
        <f t="shared" si="4"/>
        <v>0</v>
      </c>
      <c r="AN21" s="94">
        <f t="shared" si="7"/>
        <v>0</v>
      </c>
      <c r="AO21" s="4">
        <f t="shared" si="7"/>
        <v>0</v>
      </c>
      <c r="AP21" s="4">
        <f t="shared" si="7"/>
        <v>0</v>
      </c>
      <c r="AQ21" s="4">
        <f t="shared" si="7"/>
        <v>0</v>
      </c>
      <c r="AR21" s="4">
        <f t="shared" si="7"/>
        <v>0</v>
      </c>
      <c r="AS21" s="4">
        <f t="shared" si="7"/>
        <v>0</v>
      </c>
      <c r="AT21" s="4">
        <f t="shared" si="7"/>
        <v>0</v>
      </c>
      <c r="AU21" s="4">
        <f t="shared" si="7"/>
        <v>0</v>
      </c>
      <c r="AV21" s="4">
        <f t="shared" si="7"/>
        <v>0</v>
      </c>
      <c r="AW21" s="4">
        <f t="shared" si="7"/>
        <v>0</v>
      </c>
      <c r="AX21" s="4">
        <f t="shared" si="7"/>
        <v>0</v>
      </c>
      <c r="AY21" s="4">
        <f t="shared" si="7"/>
        <v>0</v>
      </c>
      <c r="AZ21" s="4">
        <f t="shared" si="7"/>
        <v>0</v>
      </c>
      <c r="BA21" s="95">
        <f t="shared" si="7"/>
        <v>0</v>
      </c>
      <c r="BB21" s="96"/>
    </row>
    <row r="22" spans="1:54" s="97" customFormat="1" ht="24.95" hidden="1" customHeight="1" x14ac:dyDescent="0.2">
      <c r="A22" s="39">
        <f t="shared" si="6"/>
        <v>17</v>
      </c>
      <c r="B22" s="51"/>
      <c r="C22" s="56"/>
      <c r="D22" s="57"/>
      <c r="E22" s="57"/>
      <c r="F22" s="58"/>
      <c r="G22" s="57"/>
      <c r="H22" s="39" t="str">
        <f t="shared" si="0"/>
        <v>Non</v>
      </c>
      <c r="I22" s="14">
        <f t="shared" si="1"/>
        <v>0</v>
      </c>
      <c r="J22" s="117"/>
      <c r="K22" s="143">
        <f t="shared" si="2"/>
        <v>0</v>
      </c>
      <c r="L22" s="15"/>
      <c r="M22" s="16"/>
      <c r="N22" s="54"/>
      <c r="O22" s="16"/>
      <c r="P22" s="54"/>
      <c r="Q22" s="55"/>
      <c r="R22" s="59"/>
      <c r="S22" s="16"/>
      <c r="T22" s="59"/>
      <c r="U22" s="55"/>
      <c r="V22" s="59"/>
      <c r="W22" s="16"/>
      <c r="X22" s="59"/>
      <c r="Y22" s="16"/>
      <c r="Z22" s="59"/>
      <c r="AA22" s="55"/>
      <c r="AB22" s="59"/>
      <c r="AC22" s="16"/>
      <c r="AD22" s="54"/>
      <c r="AE22" s="55"/>
      <c r="AF22" s="59"/>
      <c r="AG22" s="16"/>
      <c r="AH22" s="59"/>
      <c r="AI22" s="16"/>
      <c r="AJ22" s="55"/>
      <c r="AK22" s="82"/>
      <c r="AL22" s="4">
        <f t="shared" si="3"/>
        <v>0</v>
      </c>
      <c r="AM22" s="5">
        <f t="shared" si="4"/>
        <v>0</v>
      </c>
      <c r="AN22" s="94">
        <f t="shared" si="7"/>
        <v>0</v>
      </c>
      <c r="AO22" s="4">
        <f t="shared" si="7"/>
        <v>0</v>
      </c>
      <c r="AP22" s="4">
        <f t="shared" si="7"/>
        <v>0</v>
      </c>
      <c r="AQ22" s="4">
        <f t="shared" si="7"/>
        <v>0</v>
      </c>
      <c r="AR22" s="4">
        <f t="shared" si="7"/>
        <v>0</v>
      </c>
      <c r="AS22" s="4">
        <f t="shared" si="7"/>
        <v>0</v>
      </c>
      <c r="AT22" s="4">
        <f t="shared" si="7"/>
        <v>0</v>
      </c>
      <c r="AU22" s="4">
        <f t="shared" si="7"/>
        <v>0</v>
      </c>
      <c r="AV22" s="4">
        <f t="shared" si="7"/>
        <v>0</v>
      </c>
      <c r="AW22" s="4">
        <f t="shared" si="7"/>
        <v>0</v>
      </c>
      <c r="AX22" s="4">
        <f t="shared" si="7"/>
        <v>0</v>
      </c>
      <c r="AY22" s="4">
        <f t="shared" si="7"/>
        <v>0</v>
      </c>
      <c r="AZ22" s="4">
        <f t="shared" si="7"/>
        <v>0</v>
      </c>
      <c r="BA22" s="95">
        <f t="shared" si="7"/>
        <v>0</v>
      </c>
      <c r="BB22" s="96"/>
    </row>
    <row r="23" spans="1:54" s="97" customFormat="1" ht="24.95" hidden="1" customHeight="1" x14ac:dyDescent="0.2">
      <c r="A23" s="39">
        <f t="shared" si="6"/>
        <v>18</v>
      </c>
      <c r="B23" s="51"/>
      <c r="C23" s="56"/>
      <c r="D23" s="57"/>
      <c r="E23" s="57"/>
      <c r="F23" s="58"/>
      <c r="G23" s="57"/>
      <c r="H23" s="39" t="str">
        <f t="shared" si="0"/>
        <v>Non</v>
      </c>
      <c r="I23" s="14">
        <f t="shared" si="1"/>
        <v>0</v>
      </c>
      <c r="J23" s="117"/>
      <c r="K23" s="143">
        <f t="shared" si="2"/>
        <v>0</v>
      </c>
      <c r="L23" s="15"/>
      <c r="M23" s="16"/>
      <c r="N23" s="54"/>
      <c r="O23" s="16"/>
      <c r="P23" s="54"/>
      <c r="Q23" s="55"/>
      <c r="R23" s="59"/>
      <c r="S23" s="16"/>
      <c r="T23" s="59"/>
      <c r="U23" s="55"/>
      <c r="V23" s="59"/>
      <c r="W23" s="16"/>
      <c r="X23" s="59"/>
      <c r="Y23" s="16"/>
      <c r="Z23" s="59"/>
      <c r="AA23" s="55"/>
      <c r="AB23" s="59"/>
      <c r="AC23" s="16"/>
      <c r="AD23" s="54"/>
      <c r="AE23" s="55"/>
      <c r="AF23" s="59"/>
      <c r="AG23" s="16"/>
      <c r="AH23" s="59"/>
      <c r="AI23" s="16"/>
      <c r="AJ23" s="55"/>
      <c r="AK23" s="82"/>
      <c r="AL23" s="4">
        <f t="shared" si="3"/>
        <v>0</v>
      </c>
      <c r="AM23" s="5">
        <f t="shared" si="4"/>
        <v>0</v>
      </c>
      <c r="AN23" s="94">
        <f t="shared" si="7"/>
        <v>0</v>
      </c>
      <c r="AO23" s="4">
        <f t="shared" si="7"/>
        <v>0</v>
      </c>
      <c r="AP23" s="4">
        <f t="shared" si="7"/>
        <v>0</v>
      </c>
      <c r="AQ23" s="4">
        <f t="shared" si="7"/>
        <v>0</v>
      </c>
      <c r="AR23" s="4">
        <f t="shared" si="7"/>
        <v>0</v>
      </c>
      <c r="AS23" s="4">
        <f t="shared" si="7"/>
        <v>0</v>
      </c>
      <c r="AT23" s="4">
        <f t="shared" si="7"/>
        <v>0</v>
      </c>
      <c r="AU23" s="4">
        <f t="shared" si="7"/>
        <v>0</v>
      </c>
      <c r="AV23" s="4">
        <f t="shared" si="7"/>
        <v>0</v>
      </c>
      <c r="AW23" s="4">
        <f t="shared" si="7"/>
        <v>0</v>
      </c>
      <c r="AX23" s="4">
        <f t="shared" si="7"/>
        <v>0</v>
      </c>
      <c r="AY23" s="4">
        <f t="shared" si="7"/>
        <v>0</v>
      </c>
      <c r="AZ23" s="4">
        <f t="shared" si="7"/>
        <v>0</v>
      </c>
      <c r="BA23" s="95">
        <f t="shared" si="7"/>
        <v>0</v>
      </c>
      <c r="BB23" s="96"/>
    </row>
    <row r="24" spans="1:54" s="97" customFormat="1" ht="24.95" hidden="1" customHeight="1" x14ac:dyDescent="0.2">
      <c r="A24" s="39">
        <f t="shared" si="6"/>
        <v>19</v>
      </c>
      <c r="B24" s="51"/>
      <c r="C24" s="56"/>
      <c r="D24" s="57"/>
      <c r="E24" s="57"/>
      <c r="F24" s="58"/>
      <c r="G24" s="57"/>
      <c r="H24" s="39" t="str">
        <f t="shared" si="0"/>
        <v>Non</v>
      </c>
      <c r="I24" s="14">
        <f t="shared" si="1"/>
        <v>0</v>
      </c>
      <c r="J24" s="117"/>
      <c r="K24" s="143">
        <f t="shared" si="2"/>
        <v>0</v>
      </c>
      <c r="L24" s="15"/>
      <c r="M24" s="16"/>
      <c r="N24" s="54"/>
      <c r="O24" s="16"/>
      <c r="P24" s="54"/>
      <c r="Q24" s="55"/>
      <c r="R24" s="59"/>
      <c r="S24" s="16"/>
      <c r="T24" s="59"/>
      <c r="U24" s="55"/>
      <c r="V24" s="59"/>
      <c r="W24" s="16"/>
      <c r="X24" s="59"/>
      <c r="Y24" s="16"/>
      <c r="Z24" s="59"/>
      <c r="AA24" s="55"/>
      <c r="AB24" s="59"/>
      <c r="AC24" s="16"/>
      <c r="AD24" s="54"/>
      <c r="AE24" s="55"/>
      <c r="AF24" s="59"/>
      <c r="AG24" s="16"/>
      <c r="AH24" s="59"/>
      <c r="AI24" s="16"/>
      <c r="AJ24" s="55"/>
      <c r="AK24" s="82"/>
      <c r="AL24" s="4">
        <f t="shared" si="3"/>
        <v>0</v>
      </c>
      <c r="AM24" s="5">
        <f t="shared" si="4"/>
        <v>0</v>
      </c>
      <c r="AN24" s="94">
        <f t="shared" si="7"/>
        <v>0</v>
      </c>
      <c r="AO24" s="4">
        <f t="shared" si="7"/>
        <v>0</v>
      </c>
      <c r="AP24" s="4">
        <f t="shared" si="7"/>
        <v>0</v>
      </c>
      <c r="AQ24" s="4">
        <f t="shared" si="7"/>
        <v>0</v>
      </c>
      <c r="AR24" s="4">
        <f t="shared" si="7"/>
        <v>0</v>
      </c>
      <c r="AS24" s="4">
        <f t="shared" si="7"/>
        <v>0</v>
      </c>
      <c r="AT24" s="4">
        <f t="shared" si="7"/>
        <v>0</v>
      </c>
      <c r="AU24" s="4">
        <f t="shared" si="7"/>
        <v>0</v>
      </c>
      <c r="AV24" s="4">
        <f t="shared" si="7"/>
        <v>0</v>
      </c>
      <c r="AW24" s="4">
        <f t="shared" si="7"/>
        <v>0</v>
      </c>
      <c r="AX24" s="4">
        <f t="shared" si="7"/>
        <v>0</v>
      </c>
      <c r="AY24" s="4">
        <f t="shared" si="7"/>
        <v>0</v>
      </c>
      <c r="AZ24" s="4">
        <f t="shared" si="7"/>
        <v>0</v>
      </c>
      <c r="BA24" s="95">
        <f t="shared" si="7"/>
        <v>0</v>
      </c>
      <c r="BB24" s="96"/>
    </row>
    <row r="25" spans="1:54" s="97" customFormat="1" ht="24.95" hidden="1" customHeight="1" x14ac:dyDescent="0.2">
      <c r="A25" s="39">
        <f t="shared" si="6"/>
        <v>20</v>
      </c>
      <c r="B25" s="51"/>
      <c r="C25" s="56"/>
      <c r="D25" s="57"/>
      <c r="E25" s="57"/>
      <c r="F25" s="58"/>
      <c r="G25" s="57"/>
      <c r="H25" s="39" t="str">
        <f t="shared" si="0"/>
        <v>Non</v>
      </c>
      <c r="I25" s="14">
        <f t="shared" si="1"/>
        <v>0</v>
      </c>
      <c r="J25" s="117"/>
      <c r="K25" s="143">
        <f t="shared" si="2"/>
        <v>0</v>
      </c>
      <c r="L25" s="15"/>
      <c r="M25" s="16"/>
      <c r="N25" s="54"/>
      <c r="O25" s="16"/>
      <c r="P25" s="54"/>
      <c r="Q25" s="55"/>
      <c r="R25" s="59"/>
      <c r="S25" s="16"/>
      <c r="T25" s="59"/>
      <c r="U25" s="55"/>
      <c r="V25" s="59"/>
      <c r="W25" s="16"/>
      <c r="X25" s="59"/>
      <c r="Y25" s="16"/>
      <c r="Z25" s="59"/>
      <c r="AA25" s="55"/>
      <c r="AB25" s="59"/>
      <c r="AC25" s="16"/>
      <c r="AD25" s="54"/>
      <c r="AE25" s="55"/>
      <c r="AF25" s="59"/>
      <c r="AG25" s="16"/>
      <c r="AH25" s="59"/>
      <c r="AI25" s="16"/>
      <c r="AJ25" s="55"/>
      <c r="AK25" s="82"/>
      <c r="AL25" s="4">
        <f t="shared" si="3"/>
        <v>0</v>
      </c>
      <c r="AM25" s="5">
        <f>COUNTA(L25:AK25)</f>
        <v>0</v>
      </c>
      <c r="AN25" s="94">
        <f t="shared" si="7"/>
        <v>0</v>
      </c>
      <c r="AO25" s="4">
        <f t="shared" si="7"/>
        <v>0</v>
      </c>
      <c r="AP25" s="4">
        <f t="shared" si="7"/>
        <v>0</v>
      </c>
      <c r="AQ25" s="4">
        <f t="shared" si="7"/>
        <v>0</v>
      </c>
      <c r="AR25" s="4">
        <f t="shared" si="7"/>
        <v>0</v>
      </c>
      <c r="AS25" s="4">
        <f t="shared" si="7"/>
        <v>0</v>
      </c>
      <c r="AT25" s="4">
        <f t="shared" si="7"/>
        <v>0</v>
      </c>
      <c r="AU25" s="4">
        <f t="shared" si="7"/>
        <v>0</v>
      </c>
      <c r="AV25" s="4">
        <f t="shared" si="7"/>
        <v>0</v>
      </c>
      <c r="AW25" s="4">
        <f t="shared" si="7"/>
        <v>0</v>
      </c>
      <c r="AX25" s="4">
        <f t="shared" si="7"/>
        <v>0</v>
      </c>
      <c r="AY25" s="4">
        <f t="shared" si="7"/>
        <v>0</v>
      </c>
      <c r="AZ25" s="4">
        <f t="shared" si="7"/>
        <v>0</v>
      </c>
      <c r="BA25" s="95">
        <f t="shared" si="7"/>
        <v>0</v>
      </c>
      <c r="BB25" s="96"/>
    </row>
    <row r="26" spans="1:54" s="97" customFormat="1" ht="24.95" hidden="1" customHeight="1" x14ac:dyDescent="0.2">
      <c r="A26" s="39">
        <f t="shared" si="6"/>
        <v>21</v>
      </c>
      <c r="B26" s="51"/>
      <c r="C26" s="56"/>
      <c r="D26" s="57"/>
      <c r="E26" s="57"/>
      <c r="F26" s="58"/>
      <c r="G26" s="57"/>
      <c r="H26" s="39" t="str">
        <f t="shared" si="0"/>
        <v>Non</v>
      </c>
      <c r="I26" s="14">
        <f t="shared" si="1"/>
        <v>0</v>
      </c>
      <c r="J26" s="117"/>
      <c r="K26" s="143">
        <f t="shared" si="2"/>
        <v>0</v>
      </c>
      <c r="L26" s="15"/>
      <c r="M26" s="16"/>
      <c r="N26" s="54"/>
      <c r="O26" s="16"/>
      <c r="P26" s="54"/>
      <c r="Q26" s="55"/>
      <c r="R26" s="59"/>
      <c r="S26" s="16"/>
      <c r="T26" s="59"/>
      <c r="U26" s="55"/>
      <c r="V26" s="59"/>
      <c r="W26" s="16"/>
      <c r="X26" s="59"/>
      <c r="Y26" s="16"/>
      <c r="Z26" s="59"/>
      <c r="AA26" s="55"/>
      <c r="AB26" s="59"/>
      <c r="AC26" s="16"/>
      <c r="AD26" s="54"/>
      <c r="AE26" s="55"/>
      <c r="AF26" s="59"/>
      <c r="AG26" s="16"/>
      <c r="AH26" s="59"/>
      <c r="AI26" s="16"/>
      <c r="AJ26" s="55"/>
      <c r="AK26" s="82"/>
      <c r="AL26" s="4">
        <f t="shared" si="3"/>
        <v>0</v>
      </c>
      <c r="AM26" s="5">
        <f>COUNTA(L26:AK26)</f>
        <v>0</v>
      </c>
      <c r="AN26" s="94">
        <f t="shared" si="7"/>
        <v>0</v>
      </c>
      <c r="AO26" s="4">
        <f t="shared" si="7"/>
        <v>0</v>
      </c>
      <c r="AP26" s="4">
        <f t="shared" si="7"/>
        <v>0</v>
      </c>
      <c r="AQ26" s="4">
        <f t="shared" si="7"/>
        <v>0</v>
      </c>
      <c r="AR26" s="4">
        <f t="shared" si="7"/>
        <v>0</v>
      </c>
      <c r="AS26" s="4">
        <f t="shared" si="7"/>
        <v>0</v>
      </c>
      <c r="AT26" s="4">
        <f t="shared" si="7"/>
        <v>0</v>
      </c>
      <c r="AU26" s="4">
        <f t="shared" si="7"/>
        <v>0</v>
      </c>
      <c r="AV26" s="4">
        <f t="shared" si="7"/>
        <v>0</v>
      </c>
      <c r="AW26" s="4">
        <f t="shared" si="7"/>
        <v>0</v>
      </c>
      <c r="AX26" s="4">
        <f t="shared" si="7"/>
        <v>0</v>
      </c>
      <c r="AY26" s="4">
        <f t="shared" si="7"/>
        <v>0</v>
      </c>
      <c r="AZ26" s="4">
        <f t="shared" si="7"/>
        <v>0</v>
      </c>
      <c r="BA26" s="95">
        <f t="shared" si="7"/>
        <v>0</v>
      </c>
      <c r="BB26" s="96"/>
    </row>
    <row r="27" spans="1:54" s="97" customFormat="1" ht="24.95" hidden="1" customHeight="1" x14ac:dyDescent="0.2">
      <c r="A27" s="39">
        <f t="shared" si="6"/>
        <v>22</v>
      </c>
      <c r="B27" s="51"/>
      <c r="C27" s="56"/>
      <c r="D27" s="57"/>
      <c r="E27" s="57"/>
      <c r="F27" s="58"/>
      <c r="G27" s="57"/>
      <c r="H27" s="39" t="str">
        <f t="shared" si="0"/>
        <v>Non</v>
      </c>
      <c r="I27" s="14">
        <f t="shared" si="1"/>
        <v>0</v>
      </c>
      <c r="J27" s="117"/>
      <c r="K27" s="143">
        <f t="shared" si="2"/>
        <v>0</v>
      </c>
      <c r="L27" s="15"/>
      <c r="M27" s="16"/>
      <c r="N27" s="54"/>
      <c r="O27" s="16"/>
      <c r="P27" s="54"/>
      <c r="Q27" s="55"/>
      <c r="R27" s="59"/>
      <c r="S27" s="16"/>
      <c r="T27" s="59"/>
      <c r="U27" s="55"/>
      <c r="V27" s="59"/>
      <c r="W27" s="16"/>
      <c r="X27" s="59"/>
      <c r="Y27" s="16"/>
      <c r="Z27" s="59"/>
      <c r="AA27" s="55"/>
      <c r="AB27" s="59"/>
      <c r="AC27" s="16"/>
      <c r="AD27" s="54"/>
      <c r="AE27" s="55"/>
      <c r="AF27" s="59"/>
      <c r="AG27" s="16"/>
      <c r="AH27" s="59"/>
      <c r="AI27" s="16"/>
      <c r="AJ27" s="55"/>
      <c r="AK27" s="82"/>
      <c r="AL27" s="4">
        <f t="shared" si="3"/>
        <v>0</v>
      </c>
      <c r="AM27" s="5">
        <f>COUNTA(L27:AK27)</f>
        <v>0</v>
      </c>
      <c r="AN27" s="94">
        <f t="shared" si="7"/>
        <v>0</v>
      </c>
      <c r="AO27" s="4">
        <f t="shared" si="7"/>
        <v>0</v>
      </c>
      <c r="AP27" s="4">
        <f t="shared" si="7"/>
        <v>0</v>
      </c>
      <c r="AQ27" s="4">
        <f t="shared" si="7"/>
        <v>0</v>
      </c>
      <c r="AR27" s="4">
        <f t="shared" si="7"/>
        <v>0</v>
      </c>
      <c r="AS27" s="4">
        <f t="shared" si="7"/>
        <v>0</v>
      </c>
      <c r="AT27" s="4">
        <f t="shared" si="7"/>
        <v>0</v>
      </c>
      <c r="AU27" s="4">
        <f t="shared" si="7"/>
        <v>0</v>
      </c>
      <c r="AV27" s="4">
        <f t="shared" si="7"/>
        <v>0</v>
      </c>
      <c r="AW27" s="4">
        <f t="shared" si="7"/>
        <v>0</v>
      </c>
      <c r="AX27" s="4">
        <f t="shared" si="7"/>
        <v>0</v>
      </c>
      <c r="AY27" s="4">
        <f t="shared" si="7"/>
        <v>0</v>
      </c>
      <c r="AZ27" s="4">
        <f t="shared" si="7"/>
        <v>0</v>
      </c>
      <c r="BA27" s="95">
        <f t="shared" si="7"/>
        <v>0</v>
      </c>
      <c r="BB27" s="96"/>
    </row>
    <row r="28" spans="1:54" s="97" customFormat="1" ht="24.95" hidden="1" customHeight="1" x14ac:dyDescent="0.2">
      <c r="A28" s="39">
        <f t="shared" si="6"/>
        <v>23</v>
      </c>
      <c r="B28" s="51"/>
      <c r="C28" s="56"/>
      <c r="D28" s="57"/>
      <c r="E28" s="57"/>
      <c r="F28" s="58"/>
      <c r="G28" s="57"/>
      <c r="H28" s="39" t="str">
        <f t="shared" si="0"/>
        <v>Non</v>
      </c>
      <c r="I28" s="14">
        <f t="shared" si="1"/>
        <v>0</v>
      </c>
      <c r="J28" s="117"/>
      <c r="K28" s="143">
        <f t="shared" si="2"/>
        <v>0</v>
      </c>
      <c r="L28" s="15"/>
      <c r="M28" s="16"/>
      <c r="N28" s="54"/>
      <c r="O28" s="16"/>
      <c r="P28" s="54"/>
      <c r="Q28" s="55"/>
      <c r="R28" s="59"/>
      <c r="S28" s="16"/>
      <c r="T28" s="59"/>
      <c r="U28" s="55"/>
      <c r="V28" s="59"/>
      <c r="W28" s="16"/>
      <c r="X28" s="59"/>
      <c r="Y28" s="16"/>
      <c r="Z28" s="59"/>
      <c r="AA28" s="55"/>
      <c r="AB28" s="59"/>
      <c r="AC28" s="16"/>
      <c r="AD28" s="54"/>
      <c r="AE28" s="55"/>
      <c r="AF28" s="59"/>
      <c r="AG28" s="16"/>
      <c r="AH28" s="59"/>
      <c r="AI28" s="16"/>
      <c r="AJ28" s="55"/>
      <c r="AK28" s="82"/>
      <c r="AL28" s="4">
        <f t="shared" si="3"/>
        <v>0</v>
      </c>
      <c r="AM28" s="5">
        <f>COUNTA(L28:AK28)</f>
        <v>0</v>
      </c>
      <c r="AN28" s="94">
        <f t="shared" si="7"/>
        <v>0</v>
      </c>
      <c r="AO28" s="4">
        <f t="shared" si="7"/>
        <v>0</v>
      </c>
      <c r="AP28" s="4">
        <f t="shared" si="7"/>
        <v>0</v>
      </c>
      <c r="AQ28" s="4">
        <f t="shared" si="7"/>
        <v>0</v>
      </c>
      <c r="AR28" s="4">
        <f t="shared" si="7"/>
        <v>0</v>
      </c>
      <c r="AS28" s="4">
        <f t="shared" si="7"/>
        <v>0</v>
      </c>
      <c r="AT28" s="4">
        <f t="shared" si="7"/>
        <v>0</v>
      </c>
      <c r="AU28" s="4">
        <f t="shared" si="7"/>
        <v>0</v>
      </c>
      <c r="AV28" s="4">
        <f t="shared" si="7"/>
        <v>0</v>
      </c>
      <c r="AW28" s="4">
        <f t="shared" si="7"/>
        <v>0</v>
      </c>
      <c r="AX28" s="4">
        <f t="shared" si="7"/>
        <v>0</v>
      </c>
      <c r="AY28" s="4">
        <f t="shared" si="7"/>
        <v>0</v>
      </c>
      <c r="AZ28" s="4">
        <f t="shared" si="7"/>
        <v>0</v>
      </c>
      <c r="BA28" s="95">
        <f t="shared" si="7"/>
        <v>0</v>
      </c>
      <c r="BB28" s="96"/>
    </row>
    <row r="29" spans="1:54" s="97" customFormat="1" ht="24.95" hidden="1" customHeight="1" x14ac:dyDescent="0.2">
      <c r="A29" s="39">
        <f t="shared" si="6"/>
        <v>24</v>
      </c>
      <c r="B29" s="51"/>
      <c r="C29" s="56"/>
      <c r="D29" s="57"/>
      <c r="E29" s="57"/>
      <c r="F29" s="58"/>
      <c r="G29" s="57"/>
      <c r="H29" s="39" t="str">
        <f t="shared" si="0"/>
        <v>Non</v>
      </c>
      <c r="I29" s="14">
        <f t="shared" si="1"/>
        <v>0</v>
      </c>
      <c r="J29" s="117"/>
      <c r="K29" s="143">
        <f t="shared" si="2"/>
        <v>0</v>
      </c>
      <c r="L29" s="15"/>
      <c r="M29" s="16"/>
      <c r="N29" s="54"/>
      <c r="O29" s="16"/>
      <c r="P29" s="54"/>
      <c r="Q29" s="55"/>
      <c r="R29" s="59"/>
      <c r="S29" s="16"/>
      <c r="T29" s="59"/>
      <c r="U29" s="55"/>
      <c r="V29" s="59"/>
      <c r="W29" s="16"/>
      <c r="X29" s="59"/>
      <c r="Y29" s="16"/>
      <c r="Z29" s="59"/>
      <c r="AA29" s="55"/>
      <c r="AB29" s="59"/>
      <c r="AC29" s="16"/>
      <c r="AD29" s="54"/>
      <c r="AE29" s="55"/>
      <c r="AF29" s="59"/>
      <c r="AG29" s="16"/>
      <c r="AH29" s="59"/>
      <c r="AI29" s="16"/>
      <c r="AJ29" s="55"/>
      <c r="AK29" s="82"/>
      <c r="AL29" s="4">
        <f t="shared" si="3"/>
        <v>0</v>
      </c>
      <c r="AM29" s="5">
        <f t="shared" ref="AM29:AM34" si="8">COUNTA(L29:AK29)</f>
        <v>0</v>
      </c>
      <c r="AN29" s="94">
        <f t="shared" si="7"/>
        <v>0</v>
      </c>
      <c r="AO29" s="4">
        <f t="shared" si="7"/>
        <v>0</v>
      </c>
      <c r="AP29" s="4">
        <f t="shared" si="7"/>
        <v>0</v>
      </c>
      <c r="AQ29" s="4">
        <f t="shared" si="7"/>
        <v>0</v>
      </c>
      <c r="AR29" s="4">
        <f t="shared" si="7"/>
        <v>0</v>
      </c>
      <c r="AS29" s="4">
        <f t="shared" si="7"/>
        <v>0</v>
      </c>
      <c r="AT29" s="4">
        <f t="shared" si="7"/>
        <v>0</v>
      </c>
      <c r="AU29" s="4">
        <f t="shared" si="7"/>
        <v>0</v>
      </c>
      <c r="AV29" s="4">
        <f t="shared" si="7"/>
        <v>0</v>
      </c>
      <c r="AW29" s="4">
        <f t="shared" si="7"/>
        <v>0</v>
      </c>
      <c r="AX29" s="4">
        <f t="shared" si="7"/>
        <v>0</v>
      </c>
      <c r="AY29" s="4">
        <f t="shared" si="7"/>
        <v>0</v>
      </c>
      <c r="AZ29" s="4">
        <f t="shared" si="7"/>
        <v>0</v>
      </c>
      <c r="BA29" s="95">
        <f t="shared" si="7"/>
        <v>0</v>
      </c>
      <c r="BB29" s="96"/>
    </row>
    <row r="30" spans="1:54" s="97" customFormat="1" ht="24.95" hidden="1" customHeight="1" x14ac:dyDescent="0.2">
      <c r="A30" s="39">
        <f t="shared" si="6"/>
        <v>25</v>
      </c>
      <c r="B30" s="51"/>
      <c r="C30" s="56"/>
      <c r="D30" s="57"/>
      <c r="E30" s="57"/>
      <c r="F30" s="58"/>
      <c r="G30" s="57"/>
      <c r="H30" s="39" t="str">
        <f t="shared" si="0"/>
        <v>Non</v>
      </c>
      <c r="I30" s="14">
        <f t="shared" si="1"/>
        <v>0</v>
      </c>
      <c r="J30" s="117"/>
      <c r="K30" s="143">
        <f t="shared" si="2"/>
        <v>0</v>
      </c>
      <c r="L30" s="15"/>
      <c r="M30" s="16"/>
      <c r="N30" s="54"/>
      <c r="O30" s="16"/>
      <c r="P30" s="54"/>
      <c r="Q30" s="55"/>
      <c r="R30" s="59"/>
      <c r="S30" s="16"/>
      <c r="T30" s="59"/>
      <c r="U30" s="55"/>
      <c r="V30" s="59"/>
      <c r="W30" s="16"/>
      <c r="X30" s="59"/>
      <c r="Y30" s="16"/>
      <c r="Z30" s="59"/>
      <c r="AA30" s="55"/>
      <c r="AB30" s="59"/>
      <c r="AC30" s="16"/>
      <c r="AD30" s="54"/>
      <c r="AE30" s="55"/>
      <c r="AF30" s="59"/>
      <c r="AG30" s="16"/>
      <c r="AH30" s="59"/>
      <c r="AI30" s="16"/>
      <c r="AJ30" s="55"/>
      <c r="AK30" s="82"/>
      <c r="AL30" s="4">
        <f t="shared" si="3"/>
        <v>0</v>
      </c>
      <c r="AM30" s="5">
        <f t="shared" si="8"/>
        <v>0</v>
      </c>
      <c r="AN30" s="94">
        <f t="shared" si="7"/>
        <v>0</v>
      </c>
      <c r="AO30" s="4">
        <f t="shared" si="7"/>
        <v>0</v>
      </c>
      <c r="AP30" s="4">
        <f t="shared" si="7"/>
        <v>0</v>
      </c>
      <c r="AQ30" s="4">
        <f t="shared" si="7"/>
        <v>0</v>
      </c>
      <c r="AR30" s="4">
        <f t="shared" si="7"/>
        <v>0</v>
      </c>
      <c r="AS30" s="4">
        <f t="shared" si="7"/>
        <v>0</v>
      </c>
      <c r="AT30" s="4">
        <f t="shared" si="7"/>
        <v>0</v>
      </c>
      <c r="AU30" s="4">
        <f t="shared" si="7"/>
        <v>0</v>
      </c>
      <c r="AV30" s="4">
        <f t="shared" si="7"/>
        <v>0</v>
      </c>
      <c r="AW30" s="4">
        <f t="shared" si="7"/>
        <v>0</v>
      </c>
      <c r="AX30" s="4">
        <f t="shared" si="7"/>
        <v>0</v>
      </c>
      <c r="AY30" s="4">
        <f t="shared" si="7"/>
        <v>0</v>
      </c>
      <c r="AZ30" s="4">
        <f t="shared" si="7"/>
        <v>0</v>
      </c>
      <c r="BA30" s="95">
        <f t="shared" si="7"/>
        <v>0</v>
      </c>
      <c r="BB30" s="96"/>
    </row>
    <row r="31" spans="1:54" s="97" customFormat="1" ht="24.95" hidden="1" customHeight="1" x14ac:dyDescent="0.2">
      <c r="A31" s="39">
        <f t="shared" si="6"/>
        <v>26</v>
      </c>
      <c r="B31" s="51"/>
      <c r="C31" s="56"/>
      <c r="D31" s="57"/>
      <c r="E31" s="57"/>
      <c r="F31" s="58"/>
      <c r="G31" s="57"/>
      <c r="H31" s="39" t="str">
        <f t="shared" si="0"/>
        <v>Non</v>
      </c>
      <c r="I31" s="14">
        <f t="shared" si="1"/>
        <v>0</v>
      </c>
      <c r="J31" s="117"/>
      <c r="K31" s="143">
        <f t="shared" si="2"/>
        <v>0</v>
      </c>
      <c r="L31" s="15"/>
      <c r="M31" s="16"/>
      <c r="N31" s="54"/>
      <c r="O31" s="16"/>
      <c r="P31" s="54"/>
      <c r="Q31" s="55"/>
      <c r="R31" s="59"/>
      <c r="S31" s="16"/>
      <c r="T31" s="59"/>
      <c r="U31" s="55"/>
      <c r="V31" s="59"/>
      <c r="W31" s="16"/>
      <c r="X31" s="59"/>
      <c r="Y31" s="16"/>
      <c r="Z31" s="59"/>
      <c r="AA31" s="55"/>
      <c r="AB31" s="59"/>
      <c r="AC31" s="16"/>
      <c r="AD31" s="54"/>
      <c r="AE31" s="55"/>
      <c r="AF31" s="59"/>
      <c r="AG31" s="16"/>
      <c r="AH31" s="59"/>
      <c r="AI31" s="16"/>
      <c r="AJ31" s="55"/>
      <c r="AK31" s="82"/>
      <c r="AL31" s="4">
        <f t="shared" si="3"/>
        <v>0</v>
      </c>
      <c r="AM31" s="5">
        <f t="shared" si="8"/>
        <v>0</v>
      </c>
      <c r="AN31" s="94">
        <f t="shared" si="7"/>
        <v>0</v>
      </c>
      <c r="AO31" s="4">
        <f t="shared" si="7"/>
        <v>0</v>
      </c>
      <c r="AP31" s="4">
        <f t="shared" si="7"/>
        <v>0</v>
      </c>
      <c r="AQ31" s="4">
        <f t="shared" si="7"/>
        <v>0</v>
      </c>
      <c r="AR31" s="4">
        <f t="shared" si="7"/>
        <v>0</v>
      </c>
      <c r="AS31" s="4">
        <f t="shared" si="7"/>
        <v>0</v>
      </c>
      <c r="AT31" s="4">
        <f t="shared" si="7"/>
        <v>0</v>
      </c>
      <c r="AU31" s="4">
        <f t="shared" si="7"/>
        <v>0</v>
      </c>
      <c r="AV31" s="4">
        <f t="shared" si="7"/>
        <v>0</v>
      </c>
      <c r="AW31" s="4">
        <f t="shared" si="7"/>
        <v>0</v>
      </c>
      <c r="AX31" s="4">
        <f t="shared" si="7"/>
        <v>0</v>
      </c>
      <c r="AY31" s="4">
        <f t="shared" si="7"/>
        <v>0</v>
      </c>
      <c r="AZ31" s="4">
        <f t="shared" si="7"/>
        <v>0</v>
      </c>
      <c r="BA31" s="95">
        <f t="shared" si="7"/>
        <v>0</v>
      </c>
      <c r="BB31" s="96"/>
    </row>
    <row r="32" spans="1:54" s="97" customFormat="1" ht="24.95" hidden="1" customHeight="1" x14ac:dyDescent="0.2">
      <c r="A32" s="39">
        <f t="shared" si="6"/>
        <v>27</v>
      </c>
      <c r="B32" s="51"/>
      <c r="C32" s="56"/>
      <c r="D32" s="57"/>
      <c r="E32" s="57"/>
      <c r="F32" s="58"/>
      <c r="G32" s="57"/>
      <c r="H32" s="39" t="str">
        <f t="shared" si="0"/>
        <v>Non</v>
      </c>
      <c r="I32" s="14">
        <f t="shared" si="1"/>
        <v>0</v>
      </c>
      <c r="J32" s="117"/>
      <c r="K32" s="143">
        <f t="shared" si="2"/>
        <v>0</v>
      </c>
      <c r="L32" s="15"/>
      <c r="M32" s="16"/>
      <c r="N32" s="54"/>
      <c r="O32" s="16"/>
      <c r="P32" s="54"/>
      <c r="Q32" s="55"/>
      <c r="R32" s="59"/>
      <c r="S32" s="16"/>
      <c r="T32" s="59"/>
      <c r="U32" s="55"/>
      <c r="V32" s="59"/>
      <c r="W32" s="16"/>
      <c r="X32" s="59"/>
      <c r="Y32" s="16"/>
      <c r="Z32" s="59"/>
      <c r="AA32" s="55"/>
      <c r="AB32" s="59"/>
      <c r="AC32" s="16"/>
      <c r="AD32" s="54"/>
      <c r="AE32" s="55"/>
      <c r="AF32" s="59"/>
      <c r="AG32" s="16"/>
      <c r="AH32" s="59"/>
      <c r="AI32" s="16"/>
      <c r="AJ32" s="55"/>
      <c r="AK32" s="82"/>
      <c r="AL32" s="4">
        <f t="shared" si="3"/>
        <v>0</v>
      </c>
      <c r="AM32" s="5">
        <f t="shared" si="8"/>
        <v>0</v>
      </c>
      <c r="AN32" s="94">
        <f t="shared" si="7"/>
        <v>0</v>
      </c>
      <c r="AO32" s="4">
        <f t="shared" si="7"/>
        <v>0</v>
      </c>
      <c r="AP32" s="4">
        <f t="shared" si="7"/>
        <v>0</v>
      </c>
      <c r="AQ32" s="4">
        <f t="shared" si="7"/>
        <v>0</v>
      </c>
      <c r="AR32" s="4">
        <f t="shared" si="7"/>
        <v>0</v>
      </c>
      <c r="AS32" s="4">
        <f t="shared" si="7"/>
        <v>0</v>
      </c>
      <c r="AT32" s="4">
        <f t="shared" si="7"/>
        <v>0</v>
      </c>
      <c r="AU32" s="4">
        <f t="shared" si="7"/>
        <v>0</v>
      </c>
      <c r="AV32" s="4">
        <f t="shared" si="7"/>
        <v>0</v>
      </c>
      <c r="AW32" s="4">
        <f t="shared" si="7"/>
        <v>0</v>
      </c>
      <c r="AX32" s="4">
        <f t="shared" si="7"/>
        <v>0</v>
      </c>
      <c r="AY32" s="4">
        <f t="shared" si="7"/>
        <v>0</v>
      </c>
      <c r="AZ32" s="4">
        <f t="shared" si="7"/>
        <v>0</v>
      </c>
      <c r="BA32" s="95">
        <f t="shared" si="7"/>
        <v>0</v>
      </c>
      <c r="BB32" s="96"/>
    </row>
    <row r="33" spans="1:54" s="97" customFormat="1" ht="24.95" hidden="1" customHeight="1" x14ac:dyDescent="0.2">
      <c r="A33" s="39">
        <f t="shared" si="6"/>
        <v>28</v>
      </c>
      <c r="B33" s="51"/>
      <c r="C33" s="56"/>
      <c r="D33" s="57"/>
      <c r="E33" s="57"/>
      <c r="F33" s="58"/>
      <c r="G33" s="57"/>
      <c r="H33" s="39" t="str">
        <f t="shared" si="0"/>
        <v>Non</v>
      </c>
      <c r="I33" s="14">
        <f t="shared" si="1"/>
        <v>0</v>
      </c>
      <c r="J33" s="117"/>
      <c r="K33" s="143">
        <f t="shared" si="2"/>
        <v>0</v>
      </c>
      <c r="L33" s="15"/>
      <c r="M33" s="16"/>
      <c r="N33" s="54"/>
      <c r="O33" s="16"/>
      <c r="P33" s="54"/>
      <c r="Q33" s="55"/>
      <c r="R33" s="59"/>
      <c r="S33" s="16"/>
      <c r="T33" s="59"/>
      <c r="U33" s="55"/>
      <c r="V33" s="59"/>
      <c r="W33" s="16"/>
      <c r="X33" s="59"/>
      <c r="Y33" s="16"/>
      <c r="Z33" s="59"/>
      <c r="AA33" s="55"/>
      <c r="AB33" s="59"/>
      <c r="AC33" s="16"/>
      <c r="AD33" s="54"/>
      <c r="AE33" s="55"/>
      <c r="AF33" s="59"/>
      <c r="AG33" s="16"/>
      <c r="AH33" s="59"/>
      <c r="AI33" s="16"/>
      <c r="AJ33" s="55"/>
      <c r="AK33" s="82"/>
      <c r="AL33" s="4">
        <f t="shared" si="3"/>
        <v>0</v>
      </c>
      <c r="AM33" s="5">
        <f t="shared" si="8"/>
        <v>0</v>
      </c>
      <c r="AN33" s="94">
        <f t="shared" si="7"/>
        <v>0</v>
      </c>
      <c r="AO33" s="4">
        <f t="shared" si="7"/>
        <v>0</v>
      </c>
      <c r="AP33" s="4">
        <f t="shared" si="7"/>
        <v>0</v>
      </c>
      <c r="AQ33" s="4">
        <f t="shared" ref="AQ33:BA33" si="9">IF($AM33&gt;Nbcourse+AQ$3-1-$J33,LARGE($L33:$AK33,Nbcourse+AQ$3-$J33),0)</f>
        <v>0</v>
      </c>
      <c r="AR33" s="4">
        <f t="shared" si="9"/>
        <v>0</v>
      </c>
      <c r="AS33" s="4">
        <f t="shared" si="9"/>
        <v>0</v>
      </c>
      <c r="AT33" s="4">
        <f t="shared" si="9"/>
        <v>0</v>
      </c>
      <c r="AU33" s="4">
        <f t="shared" si="9"/>
        <v>0</v>
      </c>
      <c r="AV33" s="4">
        <f t="shared" si="9"/>
        <v>0</v>
      </c>
      <c r="AW33" s="4">
        <f t="shared" si="9"/>
        <v>0</v>
      </c>
      <c r="AX33" s="4">
        <f t="shared" si="9"/>
        <v>0</v>
      </c>
      <c r="AY33" s="4">
        <f t="shared" si="9"/>
        <v>0</v>
      </c>
      <c r="AZ33" s="4">
        <f t="shared" si="9"/>
        <v>0</v>
      </c>
      <c r="BA33" s="95">
        <f t="shared" si="9"/>
        <v>0</v>
      </c>
      <c r="BB33" s="96"/>
    </row>
    <row r="34" spans="1:54" s="97" customFormat="1" ht="24.95" hidden="1" customHeight="1" x14ac:dyDescent="0.2">
      <c r="A34" s="39">
        <f t="shared" si="6"/>
        <v>29</v>
      </c>
      <c r="B34" s="51"/>
      <c r="C34" s="56"/>
      <c r="D34" s="57"/>
      <c r="E34" s="57"/>
      <c r="F34" s="58"/>
      <c r="G34" s="57"/>
      <c r="H34" s="39" t="str">
        <f t="shared" si="0"/>
        <v>Non</v>
      </c>
      <c r="I34" s="14">
        <f t="shared" si="1"/>
        <v>0</v>
      </c>
      <c r="J34" s="117"/>
      <c r="K34" s="143">
        <f t="shared" si="2"/>
        <v>0</v>
      </c>
      <c r="L34" s="15"/>
      <c r="M34" s="16"/>
      <c r="N34" s="54"/>
      <c r="O34" s="16"/>
      <c r="P34" s="54"/>
      <c r="Q34" s="55"/>
      <c r="R34" s="59"/>
      <c r="S34" s="16"/>
      <c r="T34" s="59"/>
      <c r="U34" s="55"/>
      <c r="V34" s="59"/>
      <c r="W34" s="16"/>
      <c r="X34" s="59"/>
      <c r="Y34" s="16"/>
      <c r="Z34" s="59"/>
      <c r="AA34" s="55"/>
      <c r="AB34" s="59"/>
      <c r="AC34" s="16"/>
      <c r="AD34" s="54"/>
      <c r="AE34" s="55"/>
      <c r="AF34" s="59"/>
      <c r="AG34" s="16"/>
      <c r="AH34" s="59"/>
      <c r="AI34" s="16"/>
      <c r="AJ34" s="55"/>
      <c r="AK34" s="82"/>
      <c r="AL34" s="4">
        <f t="shared" si="3"/>
        <v>0</v>
      </c>
      <c r="AM34" s="5">
        <f t="shared" si="8"/>
        <v>0</v>
      </c>
      <c r="AN34" s="94">
        <f t="shared" ref="AN34:BA34" si="10">IF($AM34&gt;Nbcourse+AN$3-1-$J34,LARGE($L34:$AK34,Nbcourse+AN$3-$J34),0)</f>
        <v>0</v>
      </c>
      <c r="AO34" s="4">
        <f t="shared" si="10"/>
        <v>0</v>
      </c>
      <c r="AP34" s="4">
        <f t="shared" si="10"/>
        <v>0</v>
      </c>
      <c r="AQ34" s="4">
        <f t="shared" si="10"/>
        <v>0</v>
      </c>
      <c r="AR34" s="4">
        <f t="shared" si="10"/>
        <v>0</v>
      </c>
      <c r="AS34" s="4">
        <f t="shared" si="10"/>
        <v>0</v>
      </c>
      <c r="AT34" s="4">
        <f t="shared" si="10"/>
        <v>0</v>
      </c>
      <c r="AU34" s="4">
        <f t="shared" si="10"/>
        <v>0</v>
      </c>
      <c r="AV34" s="4">
        <f t="shared" si="10"/>
        <v>0</v>
      </c>
      <c r="AW34" s="4">
        <f t="shared" si="10"/>
        <v>0</v>
      </c>
      <c r="AX34" s="4">
        <f t="shared" si="10"/>
        <v>0</v>
      </c>
      <c r="AY34" s="4">
        <f t="shared" si="10"/>
        <v>0</v>
      </c>
      <c r="AZ34" s="4">
        <f t="shared" si="10"/>
        <v>0</v>
      </c>
      <c r="BA34" s="95">
        <f t="shared" si="10"/>
        <v>0</v>
      </c>
      <c r="BB34" s="96"/>
    </row>
    <row r="35" spans="1:54" s="97" customFormat="1" ht="24.95" hidden="1" customHeight="1" thickBot="1" x14ac:dyDescent="0.25">
      <c r="A35" s="39">
        <f t="shared" si="6"/>
        <v>30</v>
      </c>
      <c r="B35" s="51"/>
      <c r="C35" s="56"/>
      <c r="D35" s="57"/>
      <c r="E35" s="57"/>
      <c r="F35" s="58"/>
      <c r="G35" s="57"/>
      <c r="H35" s="39" t="str">
        <f t="shared" si="0"/>
        <v>Non</v>
      </c>
      <c r="I35" s="14">
        <f t="shared" si="1"/>
        <v>0</v>
      </c>
      <c r="J35" s="117"/>
      <c r="K35" s="143">
        <f t="shared" si="2"/>
        <v>0</v>
      </c>
      <c r="L35" s="15"/>
      <c r="M35" s="16"/>
      <c r="N35" s="54"/>
      <c r="O35" s="16"/>
      <c r="P35" s="54"/>
      <c r="Q35" s="55"/>
      <c r="R35" s="59"/>
      <c r="S35" s="16"/>
      <c r="T35" s="59"/>
      <c r="U35" s="55"/>
      <c r="V35" s="59"/>
      <c r="W35" s="16"/>
      <c r="X35" s="59"/>
      <c r="Y35" s="16"/>
      <c r="Z35" s="59"/>
      <c r="AA35" s="55"/>
      <c r="AB35" s="59"/>
      <c r="AC35" s="16"/>
      <c r="AD35" s="54"/>
      <c r="AE35" s="55"/>
      <c r="AF35" s="59"/>
      <c r="AG35" s="16"/>
      <c r="AH35" s="59"/>
      <c r="AI35" s="16"/>
      <c r="AJ35" s="55"/>
      <c r="AK35" s="82"/>
      <c r="AL35" s="4">
        <f t="shared" si="3"/>
        <v>0</v>
      </c>
      <c r="AM35" s="5">
        <f t="shared" si="4"/>
        <v>0</v>
      </c>
      <c r="AN35" s="94">
        <f t="shared" si="7"/>
        <v>0</v>
      </c>
      <c r="AO35" s="4">
        <f t="shared" si="7"/>
        <v>0</v>
      </c>
      <c r="AP35" s="4">
        <f t="shared" si="7"/>
        <v>0</v>
      </c>
      <c r="AQ35" s="4">
        <f t="shared" si="7"/>
        <v>0</v>
      </c>
      <c r="AR35" s="4">
        <f t="shared" si="7"/>
        <v>0</v>
      </c>
      <c r="AS35" s="4">
        <f t="shared" si="7"/>
        <v>0</v>
      </c>
      <c r="AT35" s="4">
        <f t="shared" si="7"/>
        <v>0</v>
      </c>
      <c r="AU35" s="4">
        <f t="shared" si="7"/>
        <v>0</v>
      </c>
      <c r="AV35" s="4">
        <f t="shared" si="7"/>
        <v>0</v>
      </c>
      <c r="AW35" s="4">
        <f t="shared" si="7"/>
        <v>0</v>
      </c>
      <c r="AX35" s="4">
        <f t="shared" si="7"/>
        <v>0</v>
      </c>
      <c r="AY35" s="4">
        <f t="shared" si="7"/>
        <v>0</v>
      </c>
      <c r="AZ35" s="4">
        <f t="shared" si="7"/>
        <v>0</v>
      </c>
      <c r="BA35" s="95">
        <f t="shared" si="7"/>
        <v>0</v>
      </c>
      <c r="BB35" s="96"/>
    </row>
    <row r="36" spans="1:54" s="97" customFormat="1" ht="24.95" customHeight="1" thickBot="1" x14ac:dyDescent="0.25">
      <c r="A36" s="84"/>
      <c r="B36" s="85"/>
      <c r="C36" s="86" t="s">
        <v>6</v>
      </c>
      <c r="D36" s="86"/>
      <c r="E36" s="86"/>
      <c r="F36" s="86"/>
      <c r="G36" s="86"/>
      <c r="H36" s="85"/>
      <c r="I36" s="13"/>
      <c r="J36" s="85"/>
      <c r="K36" s="144"/>
      <c r="L36" s="87">
        <f>COUNT(L$6:L35)</f>
        <v>1</v>
      </c>
      <c r="M36" s="88">
        <f>COUNT(M$6:M35)</f>
        <v>1</v>
      </c>
      <c r="N36" s="89">
        <f>COUNT(N$6:N35)</f>
        <v>13</v>
      </c>
      <c r="O36" s="88">
        <f>COUNT(O$6:O35)</f>
        <v>13</v>
      </c>
      <c r="P36" s="89">
        <f>COUNT(P$6:P35)</f>
        <v>0</v>
      </c>
      <c r="Q36" s="90">
        <f>COUNT(Q$6:Q35)</f>
        <v>0</v>
      </c>
      <c r="R36" s="91">
        <f>COUNT(R$6:R35)</f>
        <v>0</v>
      </c>
      <c r="S36" s="88">
        <f>COUNT(S$6:S35)</f>
        <v>0</v>
      </c>
      <c r="T36" s="91">
        <f>COUNT(T$6:T35)</f>
        <v>0</v>
      </c>
      <c r="U36" s="90">
        <f>COUNT(U$6:U35)</f>
        <v>0</v>
      </c>
      <c r="V36" s="91">
        <f>COUNT(V$6:V35)</f>
        <v>0</v>
      </c>
      <c r="W36" s="88">
        <f>COUNT(W$6:W35)</f>
        <v>0</v>
      </c>
      <c r="X36" s="91">
        <f>COUNT(X$6:X35)</f>
        <v>0</v>
      </c>
      <c r="Y36" s="88">
        <f>COUNT(Y$6:Y35)</f>
        <v>0</v>
      </c>
      <c r="Z36" s="91">
        <f>COUNT(Z$6:Z35)</f>
        <v>0</v>
      </c>
      <c r="AA36" s="90">
        <f>COUNT(AA$6:AA35)</f>
        <v>0</v>
      </c>
      <c r="AB36" s="91">
        <f>COUNT(AB$6:AB35)</f>
        <v>0</v>
      </c>
      <c r="AC36" s="88">
        <f>COUNT(AC$6:AC35)</f>
        <v>0</v>
      </c>
      <c r="AD36" s="89">
        <f>COUNT(AD$6:AD35)</f>
        <v>0</v>
      </c>
      <c r="AE36" s="90">
        <f>COUNT(AE$6:AE35)</f>
        <v>0</v>
      </c>
      <c r="AF36" s="91">
        <f>COUNT(AF$6:AF35)</f>
        <v>0</v>
      </c>
      <c r="AG36" s="88">
        <f>COUNT(AG$6:AG35)</f>
        <v>0</v>
      </c>
      <c r="AH36" s="91">
        <f>COUNT(AH$6:AH35)</f>
        <v>0</v>
      </c>
      <c r="AI36" s="88">
        <f>COUNT(AI$6:AI35)</f>
        <v>0</v>
      </c>
      <c r="AJ36" s="90">
        <f>COUNT(AJ$6:AJ35)</f>
        <v>1</v>
      </c>
      <c r="AK36" s="92">
        <f>COUNT(AK$6:AK35)</f>
        <v>1</v>
      </c>
      <c r="AL36" s="4"/>
      <c r="AM36" s="5"/>
      <c r="AN36" s="125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7"/>
      <c r="BB36" s="96"/>
    </row>
    <row r="37" spans="1:54" ht="23.25" customHeight="1" x14ac:dyDescent="0.25">
      <c r="A37" s="11"/>
      <c r="B37" s="40"/>
      <c r="D37" s="42"/>
      <c r="E37" s="42"/>
      <c r="F37" s="9" t="s">
        <v>15</v>
      </c>
      <c r="G37" s="43">
        <f>Nbcourse</f>
        <v>5</v>
      </c>
      <c r="I37" s="44"/>
      <c r="J37" s="11"/>
      <c r="K37" s="11"/>
      <c r="M37" s="45"/>
      <c r="N37" s="5"/>
      <c r="O37" s="5"/>
      <c r="T37" s="46"/>
      <c r="U37" s="5"/>
      <c r="V37" s="5"/>
      <c r="W37" s="5"/>
      <c r="X37" s="9" t="s">
        <v>16</v>
      </c>
      <c r="Y37" s="10">
        <f>classé/2</f>
        <v>2</v>
      </c>
      <c r="Z37" s="46" t="s">
        <v>17</v>
      </c>
      <c r="AA37" s="5"/>
      <c r="AB37" s="5"/>
      <c r="AC37" s="5"/>
      <c r="AD37" s="5"/>
      <c r="AE37" s="5"/>
      <c r="AF37" s="9"/>
      <c r="AG37" s="10"/>
      <c r="AH37" s="5"/>
      <c r="AI37" s="5"/>
      <c r="AJ37" s="5"/>
      <c r="AK37" s="47"/>
      <c r="AL37" s="47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42"/>
    </row>
    <row r="38" spans="1:54" x14ac:dyDescent="0.2">
      <c r="A38" s="11"/>
      <c r="B38" s="147" t="s">
        <v>32</v>
      </c>
      <c r="C38" s="42"/>
      <c r="D38" s="42"/>
      <c r="E38" s="42"/>
      <c r="F38" s="42"/>
      <c r="G38" s="42"/>
      <c r="H38" s="11"/>
      <c r="I38" s="44"/>
      <c r="J38" s="11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7"/>
      <c r="AL38" s="47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42"/>
    </row>
    <row r="39" spans="1:54" x14ac:dyDescent="0.2">
      <c r="A39" s="11"/>
      <c r="B39" s="11"/>
      <c r="C39" s="48"/>
      <c r="D39" s="42"/>
      <c r="E39" s="42"/>
      <c r="F39" s="42"/>
      <c r="G39" s="42"/>
      <c r="H39" s="11"/>
      <c r="I39" s="44"/>
      <c r="J39" s="11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47"/>
      <c r="AL39" s="47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42"/>
    </row>
    <row r="40" spans="1:54" x14ac:dyDescent="0.2">
      <c r="A40" s="11"/>
      <c r="B40" s="11"/>
      <c r="C40" s="48"/>
      <c r="D40" s="42"/>
      <c r="E40" s="42"/>
      <c r="F40" s="42"/>
      <c r="G40" s="42"/>
      <c r="H40" s="11"/>
      <c r="I40" s="44"/>
      <c r="J40" s="11"/>
      <c r="K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47"/>
      <c r="AL40" s="47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42"/>
    </row>
    <row r="41" spans="1:54" x14ac:dyDescent="0.2">
      <c r="A41" s="11"/>
      <c r="B41" s="11"/>
      <c r="C41" s="48"/>
      <c r="D41" s="42"/>
      <c r="E41" s="42"/>
      <c r="F41" s="42"/>
      <c r="G41" s="42"/>
      <c r="H41" s="11"/>
      <c r="I41" s="44"/>
      <c r="J41" s="11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47"/>
      <c r="AL41" s="47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42"/>
    </row>
  </sheetData>
  <mergeCells count="16">
    <mergeCell ref="AN2:BA2"/>
    <mergeCell ref="Z3:AA3"/>
    <mergeCell ref="AH3:AI3"/>
    <mergeCell ref="AJ3:AK3"/>
    <mergeCell ref="AB3:AC3"/>
    <mergeCell ref="AD3:AE3"/>
    <mergeCell ref="AF3:AG3"/>
    <mergeCell ref="X3:Y3"/>
    <mergeCell ref="N3:O3"/>
    <mergeCell ref="J3:J5"/>
    <mergeCell ref="L3:M3"/>
    <mergeCell ref="P3:Q3"/>
    <mergeCell ref="K3:K5"/>
    <mergeCell ref="R3:S3"/>
    <mergeCell ref="T3:U3"/>
    <mergeCell ref="V3:W3"/>
  </mergeCells>
  <phoneticPr fontId="0" type="noConversion"/>
  <dataValidations count="1">
    <dataValidation type="list" errorStyle="information" showInputMessage="1" showErrorMessage="1" errorTitle="ASK Inconnue" error="ASK Inconnue_x000a__x000a_Confirmez vous votre saisie ?" sqref="G6:G35" xr:uid="{00000000-0002-0000-0800-000000000000}">
      <formula1>#REF!</formula1>
    </dataValidation>
  </dataValidations>
  <printOptions horizontalCentered="1"/>
  <pageMargins left="0.78740157480314965" right="0.78740157480314965" top="0.35" bottom="0.39370078740157483" header="0.19685039370078741" footer="0.19685039370078741"/>
  <pageSetup paperSize="9" scale="81" orientation="portrait" r:id="rId1"/>
  <headerFooter alignWithMargins="0">
    <oddFooter>&amp;C&amp;"Times New Roman,Gras italique"Page &amp;P / &amp;N&amp;R&amp;"Times New Roman,Italique"&amp;D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Button 1">
              <controlPr defaultSize="0" print="0" autoFill="0" autoLine="0" autoPict="0" macro="[0]!Name">
                <anchor moveWithCells="1" sizeWithCells="1">
                  <from>
                    <xdr:col>4</xdr:col>
                    <xdr:colOff>0</xdr:colOff>
                    <xdr:row>1</xdr:row>
                    <xdr:rowOff>9525</xdr:rowOff>
                  </from>
                  <to>
                    <xdr:col>4</xdr:col>
                    <xdr:colOff>676275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Button 2">
              <controlPr defaultSize="0" print="0" autoFill="0" autoLine="0" autoPict="0" macro="[0]!Classement">
                <anchor moveWithCells="1" sizeWithCells="1">
                  <from>
                    <xdr:col>3</xdr:col>
                    <xdr:colOff>114300</xdr:colOff>
                    <xdr:row>1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Button 3">
              <controlPr defaultSize="0" print="0" autoFill="0" autoLine="0" autoPict="0" macro="[0]!nouvelleligne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3</xdr:col>
                    <xdr:colOff>885825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51</vt:i4>
      </vt:variant>
    </vt:vector>
  </HeadingPairs>
  <TitlesOfParts>
    <vt:vector size="64" baseType="lpstr">
      <vt:lpstr>Min</vt:lpstr>
      <vt:lpstr>Cad</vt:lpstr>
      <vt:lpstr>Nat</vt:lpstr>
      <vt:lpstr>Max</vt:lpstr>
      <vt:lpstr>Open</vt:lpstr>
      <vt:lpstr>DD2</vt:lpstr>
      <vt:lpstr>X30J</vt:lpstr>
      <vt:lpstr>X30S</vt:lpstr>
      <vt:lpstr>X30M</vt:lpstr>
      <vt:lpstr>KZ2</vt:lpstr>
      <vt:lpstr>KZ2 M</vt:lpstr>
      <vt:lpstr>Vide</vt:lpstr>
      <vt:lpstr>Paramétrage</vt:lpstr>
      <vt:lpstr>classé</vt:lpstr>
      <vt:lpstr>Cad!début</vt:lpstr>
      <vt:lpstr>'DD2'!début</vt:lpstr>
      <vt:lpstr>'KZ2'!début</vt:lpstr>
      <vt:lpstr>'KZ2 M'!début</vt:lpstr>
      <vt:lpstr>Max!début</vt:lpstr>
      <vt:lpstr>Min!début</vt:lpstr>
      <vt:lpstr>Nat!début</vt:lpstr>
      <vt:lpstr>Open!début</vt:lpstr>
      <vt:lpstr>Vide!début</vt:lpstr>
      <vt:lpstr>X30J!début</vt:lpstr>
      <vt:lpstr>X30M!début</vt:lpstr>
      <vt:lpstr>X30S!début</vt:lpstr>
      <vt:lpstr>Cad!fin</vt:lpstr>
      <vt:lpstr>'DD2'!fin</vt:lpstr>
      <vt:lpstr>'KZ2'!fin</vt:lpstr>
      <vt:lpstr>'KZ2 M'!fin</vt:lpstr>
      <vt:lpstr>Max!fin</vt:lpstr>
      <vt:lpstr>Min!fin</vt:lpstr>
      <vt:lpstr>Nat!fin</vt:lpstr>
      <vt:lpstr>Open!fin</vt:lpstr>
      <vt:lpstr>Vide!fin</vt:lpstr>
      <vt:lpstr>X30J!fin</vt:lpstr>
      <vt:lpstr>X30M!fin</vt:lpstr>
      <vt:lpstr>X30S!fin</vt:lpstr>
      <vt:lpstr>Cad!Impression_des_titres</vt:lpstr>
      <vt:lpstr>'DD2'!Impression_des_titres</vt:lpstr>
      <vt:lpstr>'KZ2'!Impression_des_titres</vt:lpstr>
      <vt:lpstr>'KZ2 M'!Impression_des_titres</vt:lpstr>
      <vt:lpstr>Max!Impression_des_titres</vt:lpstr>
      <vt:lpstr>Min!Impression_des_titres</vt:lpstr>
      <vt:lpstr>Nat!Impression_des_titres</vt:lpstr>
      <vt:lpstr>Open!Impression_des_titres</vt:lpstr>
      <vt:lpstr>Vide!Impression_des_titres</vt:lpstr>
      <vt:lpstr>X30J!Impression_des_titres</vt:lpstr>
      <vt:lpstr>X30M!Impression_des_titres</vt:lpstr>
      <vt:lpstr>X30S!Impression_des_titres</vt:lpstr>
      <vt:lpstr>Nbcourse</vt:lpstr>
      <vt:lpstr>Cad!Zone_d_impression</vt:lpstr>
      <vt:lpstr>'DD2'!Zone_d_impression</vt:lpstr>
      <vt:lpstr>'KZ2'!Zone_d_impression</vt:lpstr>
      <vt:lpstr>'KZ2 M'!Zone_d_impression</vt:lpstr>
      <vt:lpstr>Max!Zone_d_impression</vt:lpstr>
      <vt:lpstr>Min!Zone_d_impression</vt:lpstr>
      <vt:lpstr>Nat!Zone_d_impression</vt:lpstr>
      <vt:lpstr>Open!Zone_d_impression</vt:lpstr>
      <vt:lpstr>Paramétrage!Zone_d_impression</vt:lpstr>
      <vt:lpstr>Vide!Zone_d_impression</vt:lpstr>
      <vt:lpstr>X30J!Zone_d_impression</vt:lpstr>
      <vt:lpstr>X30M!Zone_d_impression</vt:lpstr>
      <vt:lpstr>X30S!Zone_d_impression</vt:lpstr>
    </vt:vector>
  </TitlesOfParts>
  <Company>DIM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</dc:creator>
  <cp:lastModifiedBy>Patrick VIZATELLE</cp:lastModifiedBy>
  <cp:lastPrinted>2017-08-28T14:06:43Z</cp:lastPrinted>
  <dcterms:created xsi:type="dcterms:W3CDTF">2000-07-20T15:00:17Z</dcterms:created>
  <dcterms:modified xsi:type="dcterms:W3CDTF">2017-10-02T06:54:22Z</dcterms:modified>
</cp:coreProperties>
</file>